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13275" windowHeight="127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360" i="1"/>
  <c r="L360" s="1"/>
  <c r="G360"/>
  <c r="I360" s="1"/>
  <c r="I359"/>
  <c r="H359"/>
  <c r="L359" s="1"/>
  <c r="G359"/>
  <c r="H358"/>
  <c r="G358"/>
  <c r="I358" s="1"/>
  <c r="H357"/>
  <c r="G357"/>
  <c r="I357" s="1"/>
  <c r="H361"/>
  <c r="L361" s="1"/>
  <c r="G361"/>
  <c r="I361" s="1"/>
  <c r="H339"/>
  <c r="G339"/>
  <c r="I339" s="1"/>
  <c r="H338"/>
  <c r="G338"/>
  <c r="I338" s="1"/>
  <c r="H279"/>
  <c r="G279"/>
  <c r="I279" s="1"/>
  <c r="L261"/>
  <c r="L260"/>
  <c r="H261"/>
  <c r="G261"/>
  <c r="I261" s="1"/>
  <c r="I260"/>
  <c r="H260"/>
  <c r="G260"/>
  <c r="L273"/>
  <c r="I273"/>
  <c r="H273"/>
  <c r="G273"/>
  <c r="L262"/>
  <c r="I262"/>
  <c r="H262"/>
  <c r="G262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62"/>
  <c r="H462"/>
  <c r="H463"/>
  <c r="H464"/>
  <c r="H465"/>
  <c r="G336"/>
  <c r="I336" s="1"/>
  <c r="L336" s="1"/>
  <c r="H232"/>
  <c r="G232"/>
  <c r="I232"/>
  <c r="H107"/>
  <c r="G107"/>
  <c r="I107"/>
  <c r="G465"/>
  <c r="I465"/>
  <c r="G464"/>
  <c r="I464"/>
  <c r="G463"/>
  <c r="I463"/>
  <c r="G462"/>
  <c r="I462"/>
  <c r="G460"/>
  <c r="I460"/>
  <c r="H460"/>
  <c r="G458"/>
  <c r="I458"/>
  <c r="G457"/>
  <c r="I457"/>
  <c r="H458"/>
  <c r="H457"/>
  <c r="H455"/>
  <c r="H454"/>
  <c r="G455"/>
  <c r="I455"/>
  <c r="G454"/>
  <c r="I454"/>
  <c r="G452"/>
  <c r="I452"/>
  <c r="G451"/>
  <c r="I451"/>
  <c r="G450"/>
  <c r="I450"/>
  <c r="G449"/>
  <c r="I449"/>
  <c r="H452"/>
  <c r="H451"/>
  <c r="H450"/>
  <c r="H449"/>
  <c r="H448"/>
  <c r="G448"/>
  <c r="I448"/>
  <c r="G447"/>
  <c r="I447"/>
  <c r="G446"/>
  <c r="I446"/>
  <c r="G445"/>
  <c r="I445"/>
  <c r="G444"/>
  <c r="I444"/>
  <c r="G443"/>
  <c r="I443"/>
  <c r="G442"/>
  <c r="I442"/>
  <c r="G441"/>
  <c r="I441"/>
  <c r="G440"/>
  <c r="I440"/>
  <c r="G439"/>
  <c r="I439"/>
  <c r="G438"/>
  <c r="I438"/>
  <c r="G437"/>
  <c r="I437"/>
  <c r="G433"/>
  <c r="I433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G436"/>
  <c r="I436"/>
  <c r="G435"/>
  <c r="I435"/>
  <c r="G434"/>
  <c r="I434"/>
  <c r="G432"/>
  <c r="I432"/>
  <c r="G431"/>
  <c r="I431"/>
  <c r="G428"/>
  <c r="I428"/>
  <c r="G427"/>
  <c r="I427"/>
  <c r="G426"/>
  <c r="I426"/>
  <c r="G425"/>
  <c r="I425"/>
  <c r="G424"/>
  <c r="I424"/>
  <c r="G423"/>
  <c r="I423"/>
  <c r="H426"/>
  <c r="H425"/>
  <c r="H423"/>
  <c r="H428"/>
  <c r="H427"/>
  <c r="H424"/>
  <c r="H412"/>
  <c r="H411"/>
  <c r="H410"/>
  <c r="G421"/>
  <c r="I421"/>
  <c r="G420"/>
  <c r="I420"/>
  <c r="G419"/>
  <c r="I419"/>
  <c r="G418"/>
  <c r="I418"/>
  <c r="G417"/>
  <c r="I417"/>
  <c r="G416"/>
  <c r="I416"/>
  <c r="G415"/>
  <c r="I415"/>
  <c r="G414"/>
  <c r="I414"/>
  <c r="G413"/>
  <c r="I413"/>
  <c r="G412"/>
  <c r="I412"/>
  <c r="G411"/>
  <c r="I411"/>
  <c r="G410"/>
  <c r="I410"/>
  <c r="H421"/>
  <c r="H420"/>
  <c r="H419"/>
  <c r="H418"/>
  <c r="H417"/>
  <c r="H416"/>
  <c r="H415"/>
  <c r="H414"/>
  <c r="H413"/>
  <c r="G408"/>
  <c r="I408"/>
  <c r="G407"/>
  <c r="I407"/>
  <c r="G406"/>
  <c r="I406"/>
  <c r="G405"/>
  <c r="I405"/>
  <c r="G404"/>
  <c r="I404"/>
  <c r="G403"/>
  <c r="I403"/>
  <c r="G402"/>
  <c r="I402"/>
  <c r="G401"/>
  <c r="I401"/>
  <c r="H407"/>
  <c r="H408"/>
  <c r="H406"/>
  <c r="H405"/>
  <c r="H404"/>
  <c r="H403"/>
  <c r="H402"/>
  <c r="H401"/>
  <c r="H400"/>
  <c r="H399"/>
  <c r="G400"/>
  <c r="I400"/>
  <c r="G399"/>
  <c r="I399"/>
  <c r="G128"/>
  <c r="I128"/>
  <c r="G125"/>
  <c r="I125"/>
  <c r="G124"/>
  <c r="G123"/>
  <c r="I123"/>
  <c r="G120"/>
  <c r="I120"/>
  <c r="G118"/>
  <c r="I118"/>
  <c r="G117"/>
  <c r="I117"/>
  <c r="G93"/>
  <c r="I93"/>
  <c r="G92"/>
  <c r="I92"/>
  <c r="G113"/>
  <c r="I113"/>
  <c r="G112"/>
  <c r="G96"/>
  <c r="I96"/>
  <c r="G97"/>
  <c r="I97"/>
  <c r="G75"/>
  <c r="G74"/>
  <c r="I74"/>
  <c r="G65"/>
  <c r="I65"/>
  <c r="G64"/>
  <c r="I64"/>
  <c r="G47"/>
  <c r="I47"/>
  <c r="G216"/>
  <c r="I216"/>
  <c r="G233"/>
  <c r="I233"/>
  <c r="G231"/>
  <c r="I231"/>
  <c r="G230"/>
  <c r="I230"/>
  <c r="G229"/>
  <c r="I229"/>
  <c r="G218"/>
  <c r="I218"/>
  <c r="G217"/>
  <c r="I217"/>
  <c r="G210"/>
  <c r="I210"/>
  <c r="G209"/>
  <c r="I209"/>
  <c r="G208"/>
  <c r="I208"/>
  <c r="G214"/>
  <c r="I214"/>
  <c r="G213"/>
  <c r="I213"/>
  <c r="G212"/>
  <c r="I212"/>
  <c r="G211"/>
  <c r="I211"/>
  <c r="G202"/>
  <c r="I202"/>
  <c r="G201"/>
  <c r="I201"/>
  <c r="G193"/>
  <c r="I193"/>
  <c r="G190"/>
  <c r="I190"/>
  <c r="G164"/>
  <c r="I164"/>
  <c r="G163"/>
  <c r="I163"/>
  <c r="G172"/>
  <c r="I172"/>
  <c r="G171"/>
  <c r="I171"/>
  <c r="G160"/>
  <c r="I160"/>
  <c r="G159"/>
  <c r="I159"/>
  <c r="G143"/>
  <c r="I143"/>
  <c r="G142"/>
  <c r="I142"/>
  <c r="G147"/>
  <c r="I147"/>
  <c r="G297"/>
  <c r="I297"/>
  <c r="G301"/>
  <c r="I301"/>
  <c r="G303"/>
  <c r="I303"/>
  <c r="G296"/>
  <c r="I296"/>
  <c r="G295"/>
  <c r="I295"/>
  <c r="G294"/>
  <c r="I294"/>
  <c r="G293"/>
  <c r="I293"/>
  <c r="G283"/>
  <c r="I283"/>
  <c r="G285"/>
  <c r="I285"/>
  <c r="G257"/>
  <c r="I257"/>
  <c r="G249"/>
  <c r="I249"/>
  <c r="G28"/>
  <c r="I28"/>
  <c r="G27"/>
  <c r="I27"/>
  <c r="G26"/>
  <c r="I26"/>
  <c r="G25"/>
  <c r="I25"/>
  <c r="G24"/>
  <c r="I24"/>
  <c r="G23"/>
  <c r="I23"/>
  <c r="G22"/>
  <c r="I22"/>
  <c r="G19"/>
  <c r="I19"/>
  <c r="G18"/>
  <c r="I18"/>
  <c r="G21"/>
  <c r="I21"/>
  <c r="G20"/>
  <c r="I20"/>
  <c r="G16"/>
  <c r="I16"/>
  <c r="H395"/>
  <c r="G395"/>
  <c r="I395"/>
  <c r="H394"/>
  <c r="G394"/>
  <c r="I394"/>
  <c r="H393"/>
  <c r="G393"/>
  <c r="I393"/>
  <c r="H392"/>
  <c r="G392"/>
  <c r="I392"/>
  <c r="H391"/>
  <c r="G391"/>
  <c r="I391"/>
  <c r="H390"/>
  <c r="G390"/>
  <c r="I390"/>
  <c r="H389"/>
  <c r="G389"/>
  <c r="I389"/>
  <c r="H388"/>
  <c r="G388"/>
  <c r="I388"/>
  <c r="H387"/>
  <c r="G387"/>
  <c r="I387"/>
  <c r="H386"/>
  <c r="G386"/>
  <c r="I386"/>
  <c r="H385"/>
  <c r="G385"/>
  <c r="I385"/>
  <c r="H384"/>
  <c r="G384"/>
  <c r="I384"/>
  <c r="H383"/>
  <c r="G383"/>
  <c r="I383"/>
  <c r="H381"/>
  <c r="G381"/>
  <c r="I381"/>
  <c r="H380"/>
  <c r="G380"/>
  <c r="I380"/>
  <c r="H379"/>
  <c r="G379"/>
  <c r="I379"/>
  <c r="H378"/>
  <c r="G378"/>
  <c r="I378"/>
  <c r="H377"/>
  <c r="G377"/>
  <c r="I377"/>
  <c r="H376"/>
  <c r="G376"/>
  <c r="I376"/>
  <c r="H375"/>
  <c r="G375"/>
  <c r="I375"/>
  <c r="H374"/>
  <c r="G374"/>
  <c r="I374"/>
  <c r="H373"/>
  <c r="G373"/>
  <c r="I373"/>
  <c r="H372"/>
  <c r="G372"/>
  <c r="I372"/>
  <c r="H371"/>
  <c r="G371"/>
  <c r="I371"/>
  <c r="H370"/>
  <c r="G370"/>
  <c r="I370"/>
  <c r="H369"/>
  <c r="G369"/>
  <c r="I369"/>
  <c r="H368"/>
  <c r="G368"/>
  <c r="I368"/>
  <c r="H367"/>
  <c r="G367"/>
  <c r="I367"/>
  <c r="H366"/>
  <c r="G366"/>
  <c r="I366"/>
  <c r="H365"/>
  <c r="G365"/>
  <c r="I365"/>
  <c r="H364"/>
  <c r="G364"/>
  <c r="I364"/>
  <c r="G362"/>
  <c r="I362"/>
  <c r="G356"/>
  <c r="I356"/>
  <c r="G355"/>
  <c r="I355"/>
  <c r="G354"/>
  <c r="I354"/>
  <c r="G353"/>
  <c r="I353"/>
  <c r="G352"/>
  <c r="I352"/>
  <c r="G351"/>
  <c r="I351"/>
  <c r="G350"/>
  <c r="I350"/>
  <c r="G349"/>
  <c r="I349"/>
  <c r="G348"/>
  <c r="I348"/>
  <c r="G347"/>
  <c r="I347" s="1"/>
  <c r="L347" s="1"/>
  <c r="G346"/>
  <c r="I346"/>
  <c r="G345"/>
  <c r="I345"/>
  <c r="G344"/>
  <c r="I344"/>
  <c r="G343"/>
  <c r="I343"/>
  <c r="G342"/>
  <c r="I342"/>
  <c r="G341"/>
  <c r="I341"/>
  <c r="G340"/>
  <c r="I340"/>
  <c r="G337"/>
  <c r="I337"/>
  <c r="G335"/>
  <c r="I335"/>
  <c r="G334"/>
  <c r="I334"/>
  <c r="G333"/>
  <c r="I333"/>
  <c r="G332"/>
  <c r="I332"/>
  <c r="G331"/>
  <c r="I331"/>
  <c r="G330"/>
  <c r="I330"/>
  <c r="G329"/>
  <c r="I329"/>
  <c r="G328"/>
  <c r="I328"/>
  <c r="G327"/>
  <c r="I327"/>
  <c r="G326"/>
  <c r="I326"/>
  <c r="G325"/>
  <c r="I325"/>
  <c r="G324"/>
  <c r="I324"/>
  <c r="G323"/>
  <c r="I323"/>
  <c r="G322"/>
  <c r="I322"/>
  <c r="G321"/>
  <c r="I321"/>
  <c r="G320"/>
  <c r="I320"/>
  <c r="G319"/>
  <c r="I319"/>
  <c r="G318"/>
  <c r="I318"/>
  <c r="G317"/>
  <c r="I317"/>
  <c r="G316"/>
  <c r="I316"/>
  <c r="G315"/>
  <c r="I315"/>
  <c r="G314"/>
  <c r="I314"/>
  <c r="G313"/>
  <c r="I313"/>
  <c r="G312"/>
  <c r="I312"/>
  <c r="H297"/>
  <c r="H301"/>
  <c r="H303"/>
  <c r="H296"/>
  <c r="H295"/>
  <c r="H294"/>
  <c r="H293"/>
  <c r="H283"/>
  <c r="H285"/>
  <c r="H257"/>
  <c r="H249"/>
  <c r="H310"/>
  <c r="G310"/>
  <c r="I310"/>
  <c r="H309"/>
  <c r="G309"/>
  <c r="I309"/>
  <c r="H308"/>
  <c r="G308"/>
  <c r="I308"/>
  <c r="H307"/>
  <c r="G307"/>
  <c r="I307"/>
  <c r="H306"/>
  <c r="G306"/>
  <c r="I306"/>
  <c r="H305"/>
  <c r="G305"/>
  <c r="I305"/>
  <c r="H304"/>
  <c r="G304"/>
  <c r="I304"/>
  <c r="H302"/>
  <c r="G302"/>
  <c r="I302"/>
  <c r="H300"/>
  <c r="G300"/>
  <c r="I300"/>
  <c r="H299"/>
  <c r="G299"/>
  <c r="I299" s="1"/>
  <c r="L299" s="1"/>
  <c r="H298"/>
  <c r="G298"/>
  <c r="I298"/>
  <c r="H292"/>
  <c r="G292"/>
  <c r="I292"/>
  <c r="H291"/>
  <c r="G291"/>
  <c r="I291"/>
  <c r="H290"/>
  <c r="G290"/>
  <c r="I290"/>
  <c r="H289"/>
  <c r="G289"/>
  <c r="I289"/>
  <c r="H288"/>
  <c r="G288"/>
  <c r="I288"/>
  <c r="H287"/>
  <c r="G287"/>
  <c r="I287"/>
  <c r="H286"/>
  <c r="G286"/>
  <c r="I286"/>
  <c r="H284"/>
  <c r="L284" s="1"/>
  <c r="G284"/>
  <c r="I284" s="1"/>
  <c r="H282"/>
  <c r="G282"/>
  <c r="I282"/>
  <c r="H281"/>
  <c r="G281"/>
  <c r="I281"/>
  <c r="H280"/>
  <c r="G280"/>
  <c r="I280"/>
  <c r="H278"/>
  <c r="G278"/>
  <c r="I278"/>
  <c r="H277"/>
  <c r="G277"/>
  <c r="I277"/>
  <c r="H276"/>
  <c r="G276"/>
  <c r="I276"/>
  <c r="H275"/>
  <c r="G275"/>
  <c r="I275"/>
  <c r="H274"/>
  <c r="G274"/>
  <c r="I274"/>
  <c r="H272"/>
  <c r="G272"/>
  <c r="I272"/>
  <c r="H271"/>
  <c r="G271"/>
  <c r="I271"/>
  <c r="H270"/>
  <c r="G270"/>
  <c r="I270"/>
  <c r="H269"/>
  <c r="G269"/>
  <c r="I269"/>
  <c r="H268"/>
  <c r="G268"/>
  <c r="I268"/>
  <c r="H267"/>
  <c r="G267"/>
  <c r="I267"/>
  <c r="H266"/>
  <c r="G266"/>
  <c r="I266"/>
  <c r="H265"/>
  <c r="G265"/>
  <c r="I265"/>
  <c r="H264"/>
  <c r="G264"/>
  <c r="I264"/>
  <c r="H263"/>
  <c r="G263"/>
  <c r="I263"/>
  <c r="H259"/>
  <c r="G259"/>
  <c r="I259"/>
  <c r="H258"/>
  <c r="G258"/>
  <c r="I258"/>
  <c r="H256"/>
  <c r="G256"/>
  <c r="I256"/>
  <c r="H255"/>
  <c r="G255"/>
  <c r="I255"/>
  <c r="H254"/>
  <c r="G254"/>
  <c r="I254"/>
  <c r="H253"/>
  <c r="G253"/>
  <c r="I253"/>
  <c r="H252"/>
  <c r="G252"/>
  <c r="I252"/>
  <c r="H251"/>
  <c r="G251"/>
  <c r="I251"/>
  <c r="H250"/>
  <c r="G250"/>
  <c r="I250"/>
  <c r="H248"/>
  <c r="G248"/>
  <c r="I248"/>
  <c r="H247"/>
  <c r="G247"/>
  <c r="I247"/>
  <c r="H246"/>
  <c r="G246"/>
  <c r="I246"/>
  <c r="H245"/>
  <c r="G245"/>
  <c r="I245"/>
  <c r="H216"/>
  <c r="H233"/>
  <c r="H231"/>
  <c r="H230"/>
  <c r="H229"/>
  <c r="H218"/>
  <c r="H217"/>
  <c r="H210"/>
  <c r="H209"/>
  <c r="H208"/>
  <c r="H214"/>
  <c r="H213"/>
  <c r="H212"/>
  <c r="H211"/>
  <c r="H202"/>
  <c r="H201"/>
  <c r="H193"/>
  <c r="H190"/>
  <c r="H164"/>
  <c r="H163"/>
  <c r="H172"/>
  <c r="H171"/>
  <c r="H160"/>
  <c r="H159"/>
  <c r="H143"/>
  <c r="H142"/>
  <c r="H147"/>
  <c r="H243"/>
  <c r="G243"/>
  <c r="I243"/>
  <c r="H242"/>
  <c r="G242"/>
  <c r="I242"/>
  <c r="H241"/>
  <c r="G241"/>
  <c r="I241"/>
  <c r="H240"/>
  <c r="G240"/>
  <c r="I240"/>
  <c r="H239"/>
  <c r="G239"/>
  <c r="I239"/>
  <c r="H238"/>
  <c r="G238"/>
  <c r="I238"/>
  <c r="H237"/>
  <c r="G237"/>
  <c r="I237"/>
  <c r="H236"/>
  <c r="G236"/>
  <c r="I236"/>
  <c r="H235"/>
  <c r="G235"/>
  <c r="I235"/>
  <c r="H234"/>
  <c r="G234"/>
  <c r="I234"/>
  <c r="H228"/>
  <c r="G228"/>
  <c r="I228"/>
  <c r="H227"/>
  <c r="G227"/>
  <c r="I227"/>
  <c r="H226"/>
  <c r="G226"/>
  <c r="I226"/>
  <c r="H225"/>
  <c r="G225"/>
  <c r="I225"/>
  <c r="H224"/>
  <c r="G224"/>
  <c r="I224"/>
  <c r="H223"/>
  <c r="G223"/>
  <c r="I223"/>
  <c r="H222"/>
  <c r="G222"/>
  <c r="I222"/>
  <c r="H221"/>
  <c r="G221"/>
  <c r="I221"/>
  <c r="H220"/>
  <c r="G220"/>
  <c r="I220"/>
  <c r="H219"/>
  <c r="G219"/>
  <c r="I219"/>
  <c r="H215"/>
  <c r="G215"/>
  <c r="I215"/>
  <c r="H207"/>
  <c r="G207"/>
  <c r="I207"/>
  <c r="H206"/>
  <c r="G206"/>
  <c r="I206"/>
  <c r="H205"/>
  <c r="G205"/>
  <c r="I205"/>
  <c r="H204"/>
  <c r="G204"/>
  <c r="I204"/>
  <c r="H203"/>
  <c r="G203"/>
  <c r="I203"/>
  <c r="H200"/>
  <c r="G200"/>
  <c r="I200"/>
  <c r="H199"/>
  <c r="G199"/>
  <c r="I199"/>
  <c r="H198"/>
  <c r="G198"/>
  <c r="I198"/>
  <c r="H197"/>
  <c r="G197"/>
  <c r="I197"/>
  <c r="H196"/>
  <c r="G196"/>
  <c r="I196"/>
  <c r="H195"/>
  <c r="G195"/>
  <c r="I195"/>
  <c r="H194"/>
  <c r="G194"/>
  <c r="I194"/>
  <c r="H192"/>
  <c r="G192"/>
  <c r="I192"/>
  <c r="H191"/>
  <c r="G191"/>
  <c r="I191"/>
  <c r="H189"/>
  <c r="G189"/>
  <c r="I189"/>
  <c r="H188"/>
  <c r="G188"/>
  <c r="I188"/>
  <c r="H187"/>
  <c r="G187"/>
  <c r="I187"/>
  <c r="H186"/>
  <c r="G186"/>
  <c r="I186"/>
  <c r="H185"/>
  <c r="G185"/>
  <c r="I185"/>
  <c r="H184"/>
  <c r="G184"/>
  <c r="I184"/>
  <c r="H183"/>
  <c r="G183"/>
  <c r="I183"/>
  <c r="H182"/>
  <c r="G182"/>
  <c r="I182"/>
  <c r="H181"/>
  <c r="G181"/>
  <c r="I181"/>
  <c r="H180"/>
  <c r="G180"/>
  <c r="I180"/>
  <c r="H179"/>
  <c r="G179"/>
  <c r="I179"/>
  <c r="H178"/>
  <c r="G178"/>
  <c r="I178"/>
  <c r="H177"/>
  <c r="G177"/>
  <c r="I177"/>
  <c r="H176"/>
  <c r="G176"/>
  <c r="I176"/>
  <c r="H175"/>
  <c r="G175"/>
  <c r="I175"/>
  <c r="H174"/>
  <c r="G174"/>
  <c r="I174"/>
  <c r="H173"/>
  <c r="G173"/>
  <c r="I173"/>
  <c r="H165"/>
  <c r="G165"/>
  <c r="I165"/>
  <c r="H170"/>
  <c r="G170"/>
  <c r="I170"/>
  <c r="H169"/>
  <c r="G169"/>
  <c r="I169"/>
  <c r="H168"/>
  <c r="G168"/>
  <c r="I168"/>
  <c r="H167"/>
  <c r="G167"/>
  <c r="I167"/>
  <c r="H166"/>
  <c r="G166"/>
  <c r="I166"/>
  <c r="H162"/>
  <c r="G162"/>
  <c r="I162"/>
  <c r="H161"/>
  <c r="G161"/>
  <c r="I161"/>
  <c r="H158"/>
  <c r="G158"/>
  <c r="I158"/>
  <c r="H157"/>
  <c r="G157"/>
  <c r="I157"/>
  <c r="H156"/>
  <c r="G156"/>
  <c r="I156"/>
  <c r="H155"/>
  <c r="G155"/>
  <c r="I155"/>
  <c r="H154"/>
  <c r="G154"/>
  <c r="I154"/>
  <c r="H153"/>
  <c r="G153"/>
  <c r="I153"/>
  <c r="H152"/>
  <c r="G152"/>
  <c r="I152"/>
  <c r="H151"/>
  <c r="G151"/>
  <c r="I151"/>
  <c r="H150"/>
  <c r="G150"/>
  <c r="I150"/>
  <c r="H149"/>
  <c r="G149"/>
  <c r="I149"/>
  <c r="H148"/>
  <c r="G148"/>
  <c r="I148"/>
  <c r="H146"/>
  <c r="G146"/>
  <c r="I146"/>
  <c r="H145"/>
  <c r="G145"/>
  <c r="I145"/>
  <c r="H144"/>
  <c r="G144"/>
  <c r="I144"/>
  <c r="H141"/>
  <c r="G141"/>
  <c r="I141"/>
  <c r="H140"/>
  <c r="G140"/>
  <c r="I140"/>
  <c r="H139"/>
  <c r="G139"/>
  <c r="I139"/>
  <c r="H138"/>
  <c r="G138"/>
  <c r="I138"/>
  <c r="H128"/>
  <c r="H125"/>
  <c r="I124"/>
  <c r="H124"/>
  <c r="H123"/>
  <c r="H120"/>
  <c r="H118"/>
  <c r="H117"/>
  <c r="H93"/>
  <c r="H92"/>
  <c r="H113"/>
  <c r="I112"/>
  <c r="H112"/>
  <c r="H96"/>
  <c r="H97"/>
  <c r="I75"/>
  <c r="H75"/>
  <c r="H74"/>
  <c r="H65"/>
  <c r="H64"/>
  <c r="H47"/>
  <c r="H136"/>
  <c r="G136"/>
  <c r="I136"/>
  <c r="H135"/>
  <c r="G135"/>
  <c r="I135"/>
  <c r="H134"/>
  <c r="G134"/>
  <c r="I134"/>
  <c r="H133"/>
  <c r="G133"/>
  <c r="I133"/>
  <c r="H132"/>
  <c r="G132"/>
  <c r="I132"/>
  <c r="H131"/>
  <c r="G131"/>
  <c r="I131"/>
  <c r="H130"/>
  <c r="G130"/>
  <c r="I130"/>
  <c r="H129"/>
  <c r="G129"/>
  <c r="I129"/>
  <c r="H127"/>
  <c r="G127"/>
  <c r="I127"/>
  <c r="H126"/>
  <c r="G126"/>
  <c r="I126"/>
  <c r="H122"/>
  <c r="G122"/>
  <c r="I122"/>
  <c r="H121"/>
  <c r="G121"/>
  <c r="I121"/>
  <c r="H119"/>
  <c r="G119"/>
  <c r="I119"/>
  <c r="H116"/>
  <c r="G116"/>
  <c r="I116"/>
  <c r="H115"/>
  <c r="G115"/>
  <c r="I115"/>
  <c r="H114"/>
  <c r="G114"/>
  <c r="I114"/>
  <c r="H111"/>
  <c r="G111"/>
  <c r="I111"/>
  <c r="H110"/>
  <c r="G110"/>
  <c r="I110"/>
  <c r="H109"/>
  <c r="G109"/>
  <c r="I109"/>
  <c r="H108"/>
  <c r="G108"/>
  <c r="I108"/>
  <c r="H106"/>
  <c r="G106"/>
  <c r="I106"/>
  <c r="H105"/>
  <c r="G105"/>
  <c r="I105"/>
  <c r="H104"/>
  <c r="G104"/>
  <c r="I104"/>
  <c r="H103"/>
  <c r="G103"/>
  <c r="I103"/>
  <c r="H102"/>
  <c r="G102"/>
  <c r="I102"/>
  <c r="H101"/>
  <c r="G101"/>
  <c r="I101"/>
  <c r="H100"/>
  <c r="G100"/>
  <c r="I100"/>
  <c r="H99"/>
  <c r="G99"/>
  <c r="I99"/>
  <c r="H98"/>
  <c r="G98"/>
  <c r="I98"/>
  <c r="H95"/>
  <c r="G95"/>
  <c r="I95"/>
  <c r="H94"/>
  <c r="G94"/>
  <c r="I94"/>
  <c r="H91"/>
  <c r="G91"/>
  <c r="I91"/>
  <c r="H90"/>
  <c r="G90"/>
  <c r="I90"/>
  <c r="H89"/>
  <c r="G89"/>
  <c r="I89"/>
  <c r="H88"/>
  <c r="G88"/>
  <c r="I88"/>
  <c r="H87"/>
  <c r="G87"/>
  <c r="I87"/>
  <c r="H86"/>
  <c r="G86"/>
  <c r="I86"/>
  <c r="H85"/>
  <c r="G85"/>
  <c r="I85"/>
  <c r="H84"/>
  <c r="G84"/>
  <c r="I84"/>
  <c r="H83"/>
  <c r="G83"/>
  <c r="I83"/>
  <c r="H82"/>
  <c r="G82"/>
  <c r="I82"/>
  <c r="H81"/>
  <c r="G81"/>
  <c r="I81"/>
  <c r="H80"/>
  <c r="G80"/>
  <c r="I80"/>
  <c r="H79"/>
  <c r="G79"/>
  <c r="I79"/>
  <c r="H78"/>
  <c r="G78"/>
  <c r="I78"/>
  <c r="H77"/>
  <c r="G77"/>
  <c r="I77"/>
  <c r="H76"/>
  <c r="G76"/>
  <c r="I76"/>
  <c r="H73"/>
  <c r="G73"/>
  <c r="I73"/>
  <c r="H72"/>
  <c r="G72"/>
  <c r="I72"/>
  <c r="H71"/>
  <c r="G71"/>
  <c r="I71"/>
  <c r="H70"/>
  <c r="G70"/>
  <c r="I70"/>
  <c r="H69"/>
  <c r="G69"/>
  <c r="I69"/>
  <c r="H68"/>
  <c r="G68"/>
  <c r="I68"/>
  <c r="H67"/>
  <c r="G67"/>
  <c r="I67"/>
  <c r="H66"/>
  <c r="G66"/>
  <c r="I66"/>
  <c r="H63"/>
  <c r="G63"/>
  <c r="I63"/>
  <c r="H62"/>
  <c r="G62"/>
  <c r="I62"/>
  <c r="H61"/>
  <c r="G61"/>
  <c r="I61"/>
  <c r="H60"/>
  <c r="G60"/>
  <c r="I60"/>
  <c r="H59"/>
  <c r="G59"/>
  <c r="I59"/>
  <c r="H58"/>
  <c r="G58"/>
  <c r="I58"/>
  <c r="H57"/>
  <c r="G57"/>
  <c r="I57"/>
  <c r="H56"/>
  <c r="G56"/>
  <c r="I56"/>
  <c r="H55"/>
  <c r="G55"/>
  <c r="I55"/>
  <c r="H54"/>
  <c r="G54"/>
  <c r="I54"/>
  <c r="H53"/>
  <c r="G53"/>
  <c r="I53"/>
  <c r="H52"/>
  <c r="G52"/>
  <c r="I52"/>
  <c r="H51"/>
  <c r="G51"/>
  <c r="I51"/>
  <c r="H50"/>
  <c r="G50"/>
  <c r="I50"/>
  <c r="H49"/>
  <c r="G49"/>
  <c r="I49"/>
  <c r="H48"/>
  <c r="G48"/>
  <c r="I48"/>
  <c r="H46"/>
  <c r="G46"/>
  <c r="I46"/>
  <c r="H45"/>
  <c r="G45"/>
  <c r="I45"/>
  <c r="H44"/>
  <c r="G44"/>
  <c r="I44"/>
  <c r="H28"/>
  <c r="H27"/>
  <c r="H26"/>
  <c r="H25"/>
  <c r="H24"/>
  <c r="H23"/>
  <c r="H22"/>
  <c r="H19"/>
  <c r="H18"/>
  <c r="H21"/>
  <c r="H20"/>
  <c r="H16"/>
  <c r="H42"/>
  <c r="G42"/>
  <c r="I42"/>
  <c r="H41"/>
  <c r="G41"/>
  <c r="I41"/>
  <c r="H36"/>
  <c r="G36"/>
  <c r="I36"/>
  <c r="H35"/>
  <c r="G35"/>
  <c r="I35"/>
  <c r="H34"/>
  <c r="G34"/>
  <c r="I34"/>
  <c r="H33"/>
  <c r="G33"/>
  <c r="I33"/>
  <c r="H32"/>
  <c r="G32"/>
  <c r="I32"/>
  <c r="H39"/>
  <c r="G39"/>
  <c r="I39"/>
  <c r="H31"/>
  <c r="G31"/>
  <c r="I31"/>
  <c r="H30"/>
  <c r="G30"/>
  <c r="I30"/>
  <c r="H29"/>
  <c r="G29"/>
  <c r="I29"/>
  <c r="H38"/>
  <c r="G38"/>
  <c r="I38"/>
  <c r="H40"/>
  <c r="G40"/>
  <c r="I40"/>
  <c r="H37"/>
  <c r="G37"/>
  <c r="I37"/>
  <c r="H17"/>
  <c r="G17"/>
  <c r="I17"/>
  <c r="H15"/>
  <c r="G15"/>
  <c r="I15"/>
  <c r="H14"/>
  <c r="G14"/>
  <c r="I14"/>
  <c r="H13"/>
  <c r="G13"/>
  <c r="I13"/>
  <c r="L232"/>
  <c r="L107"/>
  <c r="L463"/>
  <c r="L454"/>
  <c r="L410"/>
  <c r="L442"/>
  <c r="L464"/>
  <c r="L402"/>
  <c r="L447"/>
  <c r="L462"/>
  <c r="L465"/>
  <c r="L404"/>
  <c r="L412"/>
  <c r="L411"/>
  <c r="L417"/>
  <c r="L433"/>
  <c r="L415"/>
  <c r="L455"/>
  <c r="L460"/>
  <c r="L457"/>
  <c r="L458"/>
  <c r="L399"/>
  <c r="L439"/>
  <c r="L414"/>
  <c r="L436"/>
  <c r="L443"/>
  <c r="L435"/>
  <c r="L448"/>
  <c r="L421"/>
  <c r="L400"/>
  <c r="L432"/>
  <c r="L405"/>
  <c r="L440"/>
  <c r="L431"/>
  <c r="L450"/>
  <c r="L449"/>
  <c r="L452"/>
  <c r="L451"/>
  <c r="L446"/>
  <c r="L438"/>
  <c r="L441"/>
  <c r="L445"/>
  <c r="L437"/>
  <c r="L444"/>
  <c r="L434"/>
  <c r="L424"/>
  <c r="L428"/>
  <c r="L427"/>
  <c r="L426"/>
  <c r="L425"/>
  <c r="L423"/>
  <c r="L413"/>
  <c r="L416"/>
  <c r="L420"/>
  <c r="L419"/>
  <c r="L418"/>
  <c r="L401"/>
  <c r="L407"/>
  <c r="L408"/>
  <c r="L403"/>
  <c r="L406"/>
  <c r="L176"/>
  <c r="L180"/>
  <c r="L184"/>
  <c r="L194"/>
  <c r="L219"/>
  <c r="L214"/>
  <c r="L156"/>
  <c r="L327"/>
  <c r="L217"/>
  <c r="L191"/>
  <c r="L220"/>
  <c r="L60"/>
  <c r="L66"/>
  <c r="L100"/>
  <c r="L104"/>
  <c r="L112"/>
  <c r="L117"/>
  <c r="L130"/>
  <c r="L106"/>
  <c r="L93"/>
  <c r="L123"/>
  <c r="L231"/>
  <c r="L127"/>
  <c r="L132"/>
  <c r="L333"/>
  <c r="L352"/>
  <c r="L374"/>
  <c r="L235"/>
  <c r="L239"/>
  <c r="L254"/>
  <c r="L258"/>
  <c r="L274"/>
  <c r="L237"/>
  <c r="L252"/>
  <c r="L256"/>
  <c r="L271"/>
  <c r="L276"/>
  <c r="L290"/>
  <c r="L257"/>
  <c r="L68"/>
  <c r="L181"/>
  <c r="L283"/>
  <c r="L296"/>
  <c r="L172"/>
  <c r="L368"/>
  <c r="L192"/>
  <c r="L215"/>
  <c r="L236"/>
  <c r="L124"/>
  <c r="L171"/>
  <c r="L190"/>
  <c r="L211"/>
  <c r="L96"/>
  <c r="L158"/>
  <c r="L167"/>
  <c r="L249"/>
  <c r="L88"/>
  <c r="L128"/>
  <c r="L213"/>
  <c r="L278"/>
  <c r="L292"/>
  <c r="L302"/>
  <c r="L178"/>
  <c r="L182"/>
  <c r="L139"/>
  <c r="L162"/>
  <c r="L212"/>
  <c r="L209"/>
  <c r="L216"/>
  <c r="L285"/>
  <c r="L86"/>
  <c r="L145"/>
  <c r="L147"/>
  <c r="L160"/>
  <c r="L201"/>
  <c r="L250"/>
  <c r="L304"/>
  <c r="L294"/>
  <c r="L301"/>
  <c r="L317"/>
  <c r="L391"/>
  <c r="L52"/>
  <c r="L28"/>
  <c r="L48"/>
  <c r="L109"/>
  <c r="L293"/>
  <c r="L20"/>
  <c r="L71"/>
  <c r="L80"/>
  <c r="L84"/>
  <c r="L47"/>
  <c r="L259"/>
  <c r="L288"/>
  <c r="L50"/>
  <c r="L202"/>
  <c r="L110"/>
  <c r="L74"/>
  <c r="L154"/>
  <c r="L196"/>
  <c r="L269"/>
  <c r="L200"/>
  <c r="L222"/>
  <c r="L226"/>
  <c r="L243"/>
  <c r="L159"/>
  <c r="L208"/>
  <c r="L281"/>
  <c r="L295"/>
  <c r="L321"/>
  <c r="L325"/>
  <c r="L328"/>
  <c r="L335"/>
  <c r="L342"/>
  <c r="L356"/>
  <c r="L366"/>
  <c r="L369"/>
  <c r="L376"/>
  <c r="L380"/>
  <c r="L70"/>
  <c r="L153"/>
  <c r="L199"/>
  <c r="L242"/>
  <c r="L264"/>
  <c r="L306"/>
  <c r="L345"/>
  <c r="L384"/>
  <c r="L89"/>
  <c r="L133"/>
  <c r="L230"/>
  <c r="L280"/>
  <c r="L69"/>
  <c r="L78"/>
  <c r="L53"/>
  <c r="L108"/>
  <c r="L119"/>
  <c r="L92"/>
  <c r="L152"/>
  <c r="L175"/>
  <c r="L198"/>
  <c r="L203"/>
  <c r="L224"/>
  <c r="L241"/>
  <c r="L142"/>
  <c r="L229"/>
  <c r="L263"/>
  <c r="L305"/>
  <c r="L312"/>
  <c r="L319"/>
  <c r="L323"/>
  <c r="L340"/>
  <c r="L344"/>
  <c r="L354"/>
  <c r="L364"/>
  <c r="L378"/>
  <c r="L383"/>
  <c r="L386"/>
  <c r="L393"/>
  <c r="L125"/>
  <c r="L223"/>
  <c r="L282"/>
  <c r="L326"/>
  <c r="L367"/>
  <c r="L51"/>
  <c r="L58"/>
  <c r="L87"/>
  <c r="L98"/>
  <c r="L131"/>
  <c r="L97"/>
  <c r="L113"/>
  <c r="L118"/>
  <c r="L141"/>
  <c r="L174"/>
  <c r="L218"/>
  <c r="L233"/>
  <c r="L297"/>
  <c r="L346"/>
  <c r="L385"/>
  <c r="L45"/>
  <c r="L49"/>
  <c r="L62"/>
  <c r="L67"/>
  <c r="L82"/>
  <c r="L85"/>
  <c r="L102"/>
  <c r="L105"/>
  <c r="L129"/>
  <c r="L65"/>
  <c r="L164"/>
  <c r="L277"/>
  <c r="L300"/>
  <c r="L324"/>
  <c r="L343"/>
  <c r="L365"/>
  <c r="L381"/>
  <c r="L395"/>
  <c r="L55"/>
  <c r="L73"/>
  <c r="L91"/>
  <c r="L114"/>
  <c r="L135"/>
  <c r="L64"/>
  <c r="L163"/>
  <c r="L246"/>
  <c r="L266"/>
  <c r="L308"/>
  <c r="L314"/>
  <c r="L330"/>
  <c r="L349"/>
  <c r="L371"/>
  <c r="L388"/>
  <c r="L44"/>
  <c r="L61"/>
  <c r="L81"/>
  <c r="L101"/>
  <c r="L122"/>
  <c r="L144"/>
  <c r="L148"/>
  <c r="L166"/>
  <c r="L169"/>
  <c r="L183"/>
  <c r="L186"/>
  <c r="L225"/>
  <c r="L228"/>
  <c r="L253"/>
  <c r="L272"/>
  <c r="L291"/>
  <c r="L320"/>
  <c r="L337"/>
  <c r="L355"/>
  <c r="L377"/>
  <c r="L394"/>
  <c r="L54"/>
  <c r="L57"/>
  <c r="L72"/>
  <c r="L77"/>
  <c r="L90"/>
  <c r="L95"/>
  <c r="L111"/>
  <c r="L116"/>
  <c r="L134"/>
  <c r="L75"/>
  <c r="L140"/>
  <c r="L157"/>
  <c r="L179"/>
  <c r="L197"/>
  <c r="L221"/>
  <c r="L240"/>
  <c r="L193"/>
  <c r="L245"/>
  <c r="L248"/>
  <c r="L265"/>
  <c r="L268"/>
  <c r="L287"/>
  <c r="L307"/>
  <c r="L310"/>
  <c r="L313"/>
  <c r="L316"/>
  <c r="L329"/>
  <c r="L332"/>
  <c r="L348"/>
  <c r="L351"/>
  <c r="L370"/>
  <c r="L373"/>
  <c r="L387"/>
  <c r="L390"/>
  <c r="L46"/>
  <c r="L63"/>
  <c r="L83"/>
  <c r="L103"/>
  <c r="L126"/>
  <c r="L146"/>
  <c r="L150"/>
  <c r="L168"/>
  <c r="L165"/>
  <c r="L185"/>
  <c r="L188"/>
  <c r="L204"/>
  <c r="L206"/>
  <c r="L227"/>
  <c r="L255"/>
  <c r="L275"/>
  <c r="L298"/>
  <c r="L322"/>
  <c r="L341"/>
  <c r="L362"/>
  <c r="L379"/>
  <c r="L56"/>
  <c r="L59"/>
  <c r="L76"/>
  <c r="L79"/>
  <c r="L94"/>
  <c r="L99"/>
  <c r="L115"/>
  <c r="L121"/>
  <c r="L136"/>
  <c r="L120"/>
  <c r="L143"/>
  <c r="L210"/>
  <c r="L247"/>
  <c r="L251"/>
  <c r="L267"/>
  <c r="L270"/>
  <c r="L286"/>
  <c r="L289"/>
  <c r="L309"/>
  <c r="L303"/>
  <c r="L315"/>
  <c r="L318"/>
  <c r="L331"/>
  <c r="L334"/>
  <c r="L350"/>
  <c r="L353"/>
  <c r="L372"/>
  <c r="L375"/>
  <c r="L389"/>
  <c r="L392"/>
  <c r="L18"/>
  <c r="L13"/>
  <c r="L32"/>
  <c r="L41"/>
  <c r="L24"/>
  <c r="L22"/>
  <c r="L21"/>
  <c r="L27"/>
  <c r="L26"/>
  <c r="L25"/>
  <c r="L16"/>
  <c r="L23"/>
  <c r="L19"/>
  <c r="L42"/>
  <c r="L34"/>
  <c r="L33"/>
  <c r="L36"/>
  <c r="L40"/>
  <c r="L38"/>
  <c r="L37"/>
  <c r="L31"/>
  <c r="L29"/>
  <c r="L14"/>
  <c r="L17"/>
  <c r="L161"/>
  <c r="L149"/>
  <c r="L170"/>
  <c r="L187"/>
  <c r="L205"/>
  <c r="L138"/>
  <c r="L155"/>
  <c r="L177"/>
  <c r="L195"/>
  <c r="L238"/>
  <c r="L151"/>
  <c r="L173"/>
  <c r="L189"/>
  <c r="L207"/>
  <c r="L234"/>
  <c r="L15"/>
  <c r="L30"/>
  <c r="L35"/>
  <c r="L39"/>
  <c r="L358" l="1"/>
  <c r="L357"/>
  <c r="L339"/>
  <c r="L338"/>
  <c r="L279"/>
  <c r="L467"/>
</calcChain>
</file>

<file path=xl/sharedStrings.xml><?xml version="1.0" encoding="utf-8"?>
<sst xmlns="http://schemas.openxmlformats.org/spreadsheetml/2006/main" count="1494" uniqueCount="510">
  <si>
    <t>Фасовка</t>
  </si>
  <si>
    <t>www.premier-salut.ru</t>
  </si>
  <si>
    <r>
      <t>E-mail:</t>
    </r>
    <r>
      <rPr>
        <sz val="10"/>
        <rFont val="Arial Narrow"/>
        <family val="2"/>
        <charset val="204"/>
      </rPr>
      <t xml:space="preserve"> ps@premier-salut.ru</t>
    </r>
  </si>
  <si>
    <t>24/1</t>
  </si>
  <si>
    <t>4/1</t>
  </si>
  <si>
    <t>2,5"</t>
  </si>
  <si>
    <t>3"</t>
  </si>
  <si>
    <t>4"</t>
  </si>
  <si>
    <t>6"</t>
  </si>
  <si>
    <t>8"</t>
  </si>
  <si>
    <t>7"</t>
  </si>
  <si>
    <t>12/6</t>
  </si>
  <si>
    <t>ВИДЕО</t>
  </si>
  <si>
    <t>115162, Россия, г.Москва, ул. Шухова, д.14, стр.6</t>
  </si>
  <si>
    <t>ООО «Премьер Салют»</t>
  </si>
  <si>
    <r>
      <t>Тел./Факс</t>
    </r>
    <r>
      <rPr>
        <sz val="10"/>
        <rFont val="Arial Narrow"/>
        <family val="2"/>
        <charset val="204"/>
      </rPr>
      <t>: +7 (495) 150-52-46</t>
    </r>
  </si>
  <si>
    <t>желтым цветом обозначен остаток менее одной коробки</t>
  </si>
  <si>
    <t>Вставьте свою скидку в зеленое поле ниже:</t>
  </si>
  <si>
    <t>Мой заказ</t>
  </si>
  <si>
    <t>Шары 2,5"-8"</t>
  </si>
  <si>
    <t>(заполните эти столбцы в минимальных единицах поставки и/или в полных коробках)</t>
  </si>
  <si>
    <t>Итоговая цена со скидкой</t>
  </si>
  <si>
    <t>Калибр</t>
  </si>
  <si>
    <t>описание эффекта</t>
  </si>
  <si>
    <t>Минимальная поставка в шт.</t>
  </si>
  <si>
    <t>Базовая цена за шт.</t>
  </si>
  <si>
    <t>Базовая цена за коробку</t>
  </si>
  <si>
    <t>Моя цена за штуку</t>
  </si>
  <si>
    <t>Моя цена за коробку</t>
  </si>
  <si>
    <t>Заказ в минимальных единицах поставки</t>
  </si>
  <si>
    <t>Заказ в полных коробках</t>
  </si>
  <si>
    <t>Видео</t>
  </si>
  <si>
    <t>Артикул 09025. Шары 2,5" Объем коробки 0,0592. Вес коробки 15 кг.</t>
  </si>
  <si>
    <t>12/8</t>
  </si>
  <si>
    <t>Артикул 09030. Шары 3" Объем коробки 0,0592. Вес коробки 16 кг.</t>
  </si>
  <si>
    <t>Артикул 09040. Шары 4" Объем коробки 0,0586. Вес коробки 16 кг.</t>
  </si>
  <si>
    <t>36/1</t>
  </si>
  <si>
    <t>Артикул 09050. Шары 5" Объем коробки 0,0696. Вес коробки 21 кг.</t>
  </si>
  <si>
    <t>5"</t>
  </si>
  <si>
    <t>Артикул 09060. Шары 6" Объем коробки 0,042. Вес коробки 14 кг.</t>
  </si>
  <si>
    <t>9/1</t>
  </si>
  <si>
    <t>Артикул 09070. Шары 7" Объем коробки 0,068. Вес коробки 23 кг.</t>
  </si>
  <si>
    <t>Артикул 09080. Шары 8" Объем коробки 0,0425. Вес коробки 16 кг.</t>
  </si>
  <si>
    <t>Сумма заказа:</t>
  </si>
  <si>
    <t>Артикул</t>
  </si>
  <si>
    <t>1,25"</t>
  </si>
  <si>
    <t>100/1</t>
  </si>
  <si>
    <t>Синглшоты (бурак с трубкой)</t>
  </si>
  <si>
    <t>1,5"</t>
  </si>
  <si>
    <t>60/1</t>
  </si>
  <si>
    <t>2"</t>
  </si>
  <si>
    <t>45/1</t>
  </si>
  <si>
    <t>Роуты (линии)</t>
  </si>
  <si>
    <t>Роут 1,5". 5 зар. (Панорамный) Red tail</t>
  </si>
  <si>
    <t>10/1</t>
  </si>
  <si>
    <t>Роут 1,5". 5 зар. (Панорамный) Brocade mine</t>
  </si>
  <si>
    <t>Роут 1,5". 5 зар. (Панорамный) Silver tail</t>
  </si>
  <si>
    <t>Роут 1,5". 7 зар. (Панорамный) Red tail</t>
  </si>
  <si>
    <t>Роут 1,5". 7 зар. (Панорамный) Green mine-Red tail</t>
  </si>
  <si>
    <t>Роут 1,5". 7 зар.  (Панорамный)  Silver tail</t>
  </si>
  <si>
    <t>Роут 1,5". 7 зар. (Панорамный) Red mine-Siver comet tail</t>
  </si>
  <si>
    <t>Роут 1,5". 7 зар. (Панорамный) Red mine-Tit.whistle</t>
  </si>
  <si>
    <t>Роут 1,5". 7 зар. (Панорамный) Green mine-Butterfly</t>
  </si>
  <si>
    <t>Роут 1,5". 7 зар. (Панорамный) Green tail</t>
  </si>
  <si>
    <t>Роут 1,5". 7 зар. (Панорамный) Brocade mine-Red tail</t>
  </si>
  <si>
    <t>Роут 1,5". 7 зар. (Панорамный) Brocade mine-Silver comet tail</t>
  </si>
  <si>
    <t>Роут 1,5". 7 зар. (Z) Green tail</t>
  </si>
  <si>
    <t>Роут 1,5". 7 зар. (Z) Silver tail</t>
  </si>
  <si>
    <t>Роут 1,5". 7 зар. (Z) Silver strobe mine-Red tail</t>
  </si>
  <si>
    <t>Роут 1,5". 7 зар. (Z) Golden mine-Green tail</t>
  </si>
  <si>
    <t>Роут 1,5". 7 зар. (Панорамный) Brocade mine</t>
  </si>
  <si>
    <t>Роут 1,5". 11 зар. (Панорамный) Green mine-Red tail</t>
  </si>
  <si>
    <t>6/1</t>
  </si>
  <si>
    <t>Роут 1,75". 7 зар. (Панорамный) Red strobe mine-Silver comet tail/w silver mine</t>
  </si>
  <si>
    <r>
      <t>Роут 1,75". 7 зар. (Панорамный) Whistle Mine</t>
    </r>
    <r>
      <rPr>
        <sz val="9"/>
        <color indexed="8"/>
        <rFont val="Arial Narrow"/>
        <family val="2"/>
        <charset val="204"/>
      </rPr>
      <t>-Silver comet tail /w red strobe mine</t>
    </r>
  </si>
  <si>
    <t>Роут 1,75". 7 зар. (Панорамный) Dragons Eggs Mine-Lemon crosset w/ tail</t>
  </si>
  <si>
    <t>Роут 1,75". 7 зар. (Панорамный) Colorfull mine.Red tail w/green mine</t>
  </si>
  <si>
    <t>Контурные свечи</t>
  </si>
  <si>
    <t>50/20</t>
  </si>
  <si>
    <t>Малодымные изделия</t>
  </si>
  <si>
    <t>20/5</t>
  </si>
  <si>
    <t>Трубы стекловолокно</t>
  </si>
  <si>
    <t>Труба 12″</t>
  </si>
  <si>
    <t>1/1</t>
  </si>
  <si>
    <t>Пневмохлопушки</t>
  </si>
  <si>
    <t>CON-40E</t>
  </si>
  <si>
    <t>40 см.</t>
  </si>
  <si>
    <t>40/1</t>
  </si>
  <si>
    <t>80 см.</t>
  </si>
  <si>
    <t>20/1</t>
  </si>
  <si>
    <t>CON-40E-A</t>
  </si>
  <si>
    <t>CON-60E-A</t>
  </si>
  <si>
    <t>60 см.</t>
  </si>
  <si>
    <t>25/1</t>
  </si>
  <si>
    <t>CON-80E-A</t>
  </si>
  <si>
    <t>Пневматическая хлопушка 40 см. (электрозапуск)</t>
  </si>
  <si>
    <t>Пневматическая хлопушка 60 см. (электрозапуск)</t>
  </si>
  <si>
    <t>Пневматическая хлопушка 80 см. (электрозапуск)</t>
  </si>
  <si>
    <t xml:space="preserve">Шары 2,5" BLUE PEONY </t>
  </si>
  <si>
    <t xml:space="preserve">Шары 2,5" BROCADE CROWN </t>
  </si>
  <si>
    <t>Шары 2,5" Crackling Coconut</t>
  </si>
  <si>
    <t>Шары 2,5" Crackling Willow</t>
  </si>
  <si>
    <t>Шары 2,5" Golden Wave to Purple w/silver tail</t>
  </si>
  <si>
    <t>Шары 2,5" Golden Wave to Red w/silver tail</t>
  </si>
  <si>
    <t>Шары 2,5" Green Wave</t>
  </si>
  <si>
    <t>Шары 2,5" Half Silver Half Red</t>
  </si>
  <si>
    <t>Шары 2,5" PURPLE PEONY</t>
  </si>
  <si>
    <t>Шары 2,5" Purple Wave w/silver tail</t>
  </si>
  <si>
    <t>Шары 2,5" RED PEONY</t>
  </si>
  <si>
    <t>Шары 2,5" RED WAVE</t>
  </si>
  <si>
    <t xml:space="preserve">Шары 2,5" SILVER CROWN </t>
  </si>
  <si>
    <t>Шары 2,5" Silver Wave</t>
  </si>
  <si>
    <t>Шары 2,5" Silver Wave to Blue w/silver tail</t>
  </si>
  <si>
    <t>Шары 2,5" Silver Wave to Green w/silver tail</t>
  </si>
  <si>
    <t>Шары 2,5" Silver Wave to Red w/silver tail</t>
  </si>
  <si>
    <t>Шары 2,5" Titanium</t>
  </si>
  <si>
    <t>Свечи контурные серебряные, 60 сек.</t>
  </si>
  <si>
    <t>Шары 2,5" RED &amp; BLUE &amp; WHITE CHRYSANTHEMUM</t>
  </si>
  <si>
    <t>Шары 2,5" RED CHRYSANTHEMUM</t>
  </si>
  <si>
    <t>Шары 2,5" RED PEONY W/ GREEN PISTIL</t>
  </si>
  <si>
    <t>Шары 2,5" RED TO WHITE CHRYSANTHEMUM</t>
  </si>
  <si>
    <t>Шары 2,5" RED TO WHITE PEONY</t>
  </si>
  <si>
    <t>Шары 2,5" SILVER CHRYSANTHEMUM</t>
  </si>
  <si>
    <t>Шары 2,5" SILVER CHRYSANTHEMUM W/ RED PISTIL</t>
  </si>
  <si>
    <t>Шары 2,5" SILVER PEONY</t>
  </si>
  <si>
    <t>Шары 2,5" SILVER TO BLUE CHRYSANTHEMUM</t>
  </si>
  <si>
    <t>Шары 2,5" SILVER TO BLUE PEONY</t>
  </si>
  <si>
    <t>Шары 2,5" THOUSANDS OF CRACKLING CHRYSANTHEMUM</t>
  </si>
  <si>
    <t>Шары 2,5" VARIEGATED PEONY W/ VARIEGATED PISTIL</t>
  </si>
  <si>
    <t>Свечи контурные красно-синие, 60 сек.</t>
  </si>
  <si>
    <t>Стробоскоп (С) Белый, 60 сек.</t>
  </si>
  <si>
    <t>Стробоскоп (С) Красный, 60 сек.</t>
  </si>
  <si>
    <t>Шары 8" BLUE TO WHITE STROBE</t>
  </si>
  <si>
    <t xml:space="preserve">Шары 8" BROCADE CROWN </t>
  </si>
  <si>
    <t>Шары 8" BROCADE CROWN TO BLUE</t>
  </si>
  <si>
    <t>Шары 8" BROCADE CROWN TO CRACKLING</t>
  </si>
  <si>
    <t>Шары 8" BROCADE CROWN TO GREEN</t>
  </si>
  <si>
    <t>Шары 8" BROCADE CROWN TO RED</t>
  </si>
  <si>
    <t>Шары 8" GOLDEN KAMURO</t>
  </si>
  <si>
    <t xml:space="preserve">Шары 8" GOLDEN SPIDER W/STROBE PISTIL&amp;SILVER TAIL </t>
  </si>
  <si>
    <t>Шары 8" GOLDEN STROBE</t>
  </si>
  <si>
    <t xml:space="preserve">Шары 8" SILVER CROWN </t>
  </si>
  <si>
    <t xml:space="preserve">Шары 8" SILVER SPIDER W/STROBE PISTIL&amp;SILVER TAIL </t>
  </si>
  <si>
    <t xml:space="preserve">Шары 8" SILVER STROBE </t>
  </si>
  <si>
    <t xml:space="preserve">Шары 8" WILLOW TO STROBE </t>
  </si>
  <si>
    <t>Шары 3" ASSORTED COLORS DAHLIA</t>
  </si>
  <si>
    <t>Шары 3" BLUE CHRYSANTHEMUM W/ CRACKLING FLOWERS PISTIL</t>
  </si>
  <si>
    <t>Шары 3" BLUE OKTOPUS</t>
  </si>
  <si>
    <t>Шары 3" Orange Peony</t>
  </si>
  <si>
    <t>Шары 3" GREEN PEONY</t>
  </si>
  <si>
    <t>Шары 3" PURPLE PEONY</t>
  </si>
  <si>
    <t>Шары 3" SILVER PEONY</t>
  </si>
  <si>
    <t>Шары 3" COLORFUL PEONY</t>
  </si>
  <si>
    <t>Шары 3" RED &amp; BLUE PEONY</t>
  </si>
  <si>
    <t>Шары 3" PURPLE TO SILVER PEONY</t>
  </si>
  <si>
    <t>Шары 3" RED TO GREEN PEONY</t>
  </si>
  <si>
    <t xml:space="preserve">Шары 3" BLUE TO WHITE PEONY  </t>
  </si>
  <si>
    <t>Шары 3" Half Silver Half Red peony</t>
  </si>
  <si>
    <t xml:space="preserve">Шары 3" HALF PURPLE &amp; GREEN PEONY </t>
  </si>
  <si>
    <t xml:space="preserve">Шары 3" HALF RED &amp; BLUE PEONY </t>
  </si>
  <si>
    <t xml:space="preserve">Шары 3" HALF SILVER &amp; RED PEONY </t>
  </si>
  <si>
    <t>Шары 3" BLUE PEONY W/ GLITTER COCONUT CORE</t>
  </si>
  <si>
    <t>Шары 3" RED PEONY W/ GREEN PISTIL</t>
  </si>
  <si>
    <t xml:space="preserve">Шары 3" RED PEONY W/ STROBE PISTIL </t>
  </si>
  <si>
    <t>Шары 3" GREEN PEONY W/STROBE PISTIL</t>
  </si>
  <si>
    <t xml:space="preserve">Шары 3" VARIEGATED PEONY W/ VARIEGATED PISTIL </t>
  </si>
  <si>
    <t xml:space="preserve">Шары 3" VARIEGATED PEONY W/ CRACKLING FLOWERS PISTIL </t>
  </si>
  <si>
    <t>Шары 3" RED CHRYSANTHEMUM</t>
  </si>
  <si>
    <t xml:space="preserve">Шары 3" GREEN CHRYSANTHEMUM </t>
  </si>
  <si>
    <t>Шары 3" SILVER CHRYSANTHEMUM</t>
  </si>
  <si>
    <t>Шары 3" COLORFUL CHRYSANTHEMUM</t>
  </si>
  <si>
    <t>Шары 3" PURPLE CHRYSANTHEMUM W/ RED &amp; GOLDEN THOUSANDS GLITTER  PISTIL</t>
  </si>
  <si>
    <t>Шары 3" RED &amp; BLUE &amp; WHITE CHRYSANTHEMUM</t>
  </si>
  <si>
    <t xml:space="preserve">Шары 3" RED TO GREEN CHRYSANTHEMUM  </t>
  </si>
  <si>
    <t xml:space="preserve">Шары 3" SILVER TO BLUE CHRYSANTHEMUM </t>
  </si>
  <si>
    <t xml:space="preserve">Шары 3" GREEN TO PURPLE CHRYSANTHEMUM  </t>
  </si>
  <si>
    <t>Шары 3" SILVER CHRYSANTHEMUM W/ RED PISTIL</t>
  </si>
  <si>
    <t>Шары 3" RED CHRYSANTHEMUM W/ GREEN PISTIL</t>
  </si>
  <si>
    <t>Шары 3" RED CHRYSANTHEMUM W/ PALM CORE</t>
  </si>
  <si>
    <t>Шары 3" SILVER CHRYSANTHEMUM W/ GLITTER COCONUT CORE</t>
  </si>
  <si>
    <t xml:space="preserve">Шары 3" VARIEGATED CHRYSANTHEMUM W/ VARIEGATED PISTIL </t>
  </si>
  <si>
    <t>Шары 3" Strobe chrysantemum to White strobe</t>
  </si>
  <si>
    <t xml:space="preserve">Шары 3" HALF RED &amp; BLUE CHRYSANTHEMUM </t>
  </si>
  <si>
    <t xml:space="preserve">Шары 3" HALF SILVER &amp; GOLDEN CHRYSANTHEMUM </t>
  </si>
  <si>
    <t xml:space="preserve">Шары 3" RED WAVE </t>
  </si>
  <si>
    <t xml:space="preserve">Шары 3" Silver Wave </t>
  </si>
  <si>
    <t>Шары 3" COLORFUL WAVE</t>
  </si>
  <si>
    <t xml:space="preserve">Шары 3" Red Wave w/silver tail </t>
  </si>
  <si>
    <t xml:space="preserve">Шары 3" Green Wave w/silver tail </t>
  </si>
  <si>
    <t>Шары 3" GOLDEN WAVE TO RED</t>
  </si>
  <si>
    <t>Шары 3" RED TO GREEN WAVE</t>
  </si>
  <si>
    <t xml:space="preserve">Шары 3" GLITTERING SILVER WAVE TO GREEN </t>
  </si>
  <si>
    <t xml:space="preserve">Шары 3" GLITTERING SILVER WAVE TO PURPLE </t>
  </si>
  <si>
    <t xml:space="preserve">Шары 3" Golden Wave to Green w/silver tail </t>
  </si>
  <si>
    <t>Шары 3" DAHLIA RED</t>
  </si>
  <si>
    <t>Шары 3" DAHLIA GREEN</t>
  </si>
  <si>
    <t>Шары 3" COCONUT TREE W/ CRACKLING FLOWERS PISTIL</t>
  </si>
  <si>
    <t xml:space="preserve">Шары 3" SILVER PALM TREE  </t>
  </si>
  <si>
    <t>Шары 3" RED COCONUT TREE</t>
  </si>
  <si>
    <t>Шары 3" GLITTERING SILVER WILLOW</t>
  </si>
  <si>
    <t xml:space="preserve">Шары 3" RED WILLOW </t>
  </si>
  <si>
    <t xml:space="preserve">Шары 3" GOLDEN WILLOW </t>
  </si>
  <si>
    <t>Шары 3" SILVER CROWN</t>
  </si>
  <si>
    <t xml:space="preserve">Шары 3" SILVER CROWN TO VARIEGATED STROBE </t>
  </si>
  <si>
    <t xml:space="preserve">Шары 3" SILVER CROWN TO W/ STROBE PISTIL  </t>
  </si>
  <si>
    <t xml:space="preserve">Шары 3" SILVER CROWN W/ CRACKLING FLOWERS  </t>
  </si>
  <si>
    <t>Шары 3" BROCADE CROWN</t>
  </si>
  <si>
    <t xml:space="preserve">Шары 3" BROCADE TO GREEN </t>
  </si>
  <si>
    <t>Шары 3" BROCADE TO CRACKLING FLOWERS</t>
  </si>
  <si>
    <t xml:space="preserve">Шары 3" GOLDEN KAMURO TO RED  </t>
  </si>
  <si>
    <t xml:space="preserve">Шары 3" KAMURO TO COLOR  </t>
  </si>
  <si>
    <t>Шары 3" RED STROBE</t>
  </si>
  <si>
    <t>Шары 3" GREEN STROBE</t>
  </si>
  <si>
    <t>Шары 3" GOLDEN STROBE</t>
  </si>
  <si>
    <t>Шары 3" SILVER STROBE</t>
  </si>
  <si>
    <t xml:space="preserve">Шары 3" VARIEGATED STROBE </t>
  </si>
  <si>
    <t xml:space="preserve">Шары 3" BLUE TO SILVER STROBE </t>
  </si>
  <si>
    <t>Шары 3" GREEN FALLING LEAVES</t>
  </si>
  <si>
    <t>Шары 3" RED FALLING LEAVES</t>
  </si>
  <si>
    <t>Шары 3" VARIEGATED FALLING LEAVES</t>
  </si>
  <si>
    <t xml:space="preserve">Шары 3" Red Bowtie w/Green Ring </t>
  </si>
  <si>
    <t xml:space="preserve">Шары 3" RED RING </t>
  </si>
  <si>
    <t xml:space="preserve">Шары 3" Red Heart </t>
  </si>
  <si>
    <t xml:space="preserve">Шары 3" GREEN SPIDER </t>
  </si>
  <si>
    <t>Шары 3" RED SPIDER</t>
  </si>
  <si>
    <t>Шары 3" SILVER SPIDER</t>
  </si>
  <si>
    <t>Шары 3" GOLDEN SPIDER</t>
  </si>
  <si>
    <t xml:space="preserve">Шары 3" TITANIUM SALUT </t>
  </si>
  <si>
    <t>Шары 3" Dragon Eggs</t>
  </si>
  <si>
    <t>Шары 3" LONG TADPOLE</t>
  </si>
  <si>
    <t xml:space="preserve">Шары 3" WHISTLING </t>
  </si>
  <si>
    <t>Шары 3" RED SAKURA</t>
  </si>
  <si>
    <t>Шары 3" RED OKTOPUS</t>
  </si>
  <si>
    <t>Шары 3" GREEN OKTOPUS</t>
  </si>
  <si>
    <t>Шары 3" GREEN SAKURA</t>
  </si>
  <si>
    <t>Шары 3" BLUE SAKURA</t>
  </si>
  <si>
    <t>Шары 3" Horsetail (golden waterfall)</t>
  </si>
  <si>
    <t>Шары 3" GOLDEN KAMURO</t>
  </si>
  <si>
    <t>Шары 4" BLUE PEONY</t>
  </si>
  <si>
    <t xml:space="preserve">Шары 4" RED PEONY </t>
  </si>
  <si>
    <t>Шары 4" GREEN PEONY</t>
  </si>
  <si>
    <t>Шары 4" RED TO WHITE PEONY</t>
  </si>
  <si>
    <t xml:space="preserve">Шары 4" PURPLE TO SILVER PEONY </t>
  </si>
  <si>
    <t xml:space="preserve">Шары 4" RED TO GREEN TO WHITE PEONY </t>
  </si>
  <si>
    <t>Шары 4" RED &amp; BLUE &amp; WHITE PEONY</t>
  </si>
  <si>
    <t xml:space="preserve">Шары 4" RED &amp; GREEN PEONY </t>
  </si>
  <si>
    <t xml:space="preserve">Шары 4" BLUE PEONY W/ CROSSETTE CORE   </t>
  </si>
  <si>
    <t>Шары 4" SILVER PEONY W/ GLITTER COCONUT CORE</t>
  </si>
  <si>
    <t xml:space="preserve">Шары 4" COLOR CHANGING PEONY W/ CRACKLING PISTIL </t>
  </si>
  <si>
    <t>Шары 4" SILVER PEONY W/ CRACKLING PISTIL</t>
  </si>
  <si>
    <t>Шары 4" SILVER PEONY W/ RED PISTIL</t>
  </si>
  <si>
    <t xml:space="preserve">Шары 4" HALF RED &amp;GREEN PEONY </t>
  </si>
  <si>
    <t xml:space="preserve">Шары 4" HALF BLUE &amp; YELLOW PEONY   </t>
  </si>
  <si>
    <t xml:space="preserve">Шары 4" HALF PURPLE &amp; YELLOW PEONY   </t>
  </si>
  <si>
    <t>Шары 4" Half Silver Half Red peony</t>
  </si>
  <si>
    <t>Шары 4" RED PEONY W/ TIME RAIN PISTIL</t>
  </si>
  <si>
    <t xml:space="preserve">Шары 4" BLUE CHRYSANTHEMUM </t>
  </si>
  <si>
    <t xml:space="preserve">Шары 4" PURPLE CHRYSANTHEMUM </t>
  </si>
  <si>
    <t xml:space="preserve">Шары 4" LIGHT BLUE CHRYSANTHEMUM   </t>
  </si>
  <si>
    <t>Шары 4" RED CHRYSANTHEMUM</t>
  </si>
  <si>
    <t xml:space="preserve">Шары 4" GREEN CHRYSANTHEMUM </t>
  </si>
  <si>
    <t>Шары 4" COLORFUL CHRYSANTHEMUM</t>
  </si>
  <si>
    <t xml:space="preserve">Шары 4" GOLDEN TO GREEN CHRYSANTHEMUM </t>
  </si>
  <si>
    <t xml:space="preserve">Шары 4" PURPLE TO GOLDEN CHRYSANTHEMUM </t>
  </si>
  <si>
    <t>Шары 4" RED TO GREEN TO SILVER CHRYSANTHEMUM</t>
  </si>
  <si>
    <t xml:space="preserve">Шары 4" RED CHRYSANTHEMUM TO BROCADE RING  </t>
  </si>
  <si>
    <t xml:space="preserve">Шары 4" RED &amp; BLUE &amp; WHITE CHRYSANTHEMUM </t>
  </si>
  <si>
    <t xml:space="preserve">Шары 4" HALF RED &amp; GREEN CHRYSANTHEMUM  </t>
  </si>
  <si>
    <t xml:space="preserve">Шары 4" HALF SILVER &amp; GOLDEN CHRYSANTHEMUM </t>
  </si>
  <si>
    <t xml:space="preserve">Шары 4" BLUE CHRYSANTHEMUM W/ RED PISTIL  </t>
  </si>
  <si>
    <t xml:space="preserve">Шары 4" RED CHRYSANTHEMUM W/ STROBE PISTIL  </t>
  </si>
  <si>
    <t xml:space="preserve">Шары 4" RED CHRYSANTHEMUM W/ GREEN PISTIL  </t>
  </si>
  <si>
    <t xml:space="preserve">Шары 4" BLUE CHRYSANTHEMUM W/ CROSSETTE CORE   </t>
  </si>
  <si>
    <t xml:space="preserve">Шары 4" GREEN WAVE </t>
  </si>
  <si>
    <t>Шары 4" RED WAVE</t>
  </si>
  <si>
    <t>Шары 4" SILVER WAVE</t>
  </si>
  <si>
    <t xml:space="preserve">Шары 4" RED TO GREEN WAVE </t>
  </si>
  <si>
    <t>Шары 4" BLUE TO SILVER WAVE</t>
  </si>
  <si>
    <t>Шары 4" RED TO BLUE WAVE</t>
  </si>
  <si>
    <t>Шары 4" SILVER TO RED TO BLUE WAVE</t>
  </si>
  <si>
    <t xml:space="preserve">Шары 4" GOLDEN WAVE TO RED   </t>
  </si>
  <si>
    <t xml:space="preserve">Шары 4" GOLDEN WAVE TO LIGHT BLUE   </t>
  </si>
  <si>
    <t xml:space="preserve">Шары 4" GLITTERING SILVER WAVE TO RED </t>
  </si>
  <si>
    <t xml:space="preserve">Шары 4" GLITTERING SILVER WAVE TO COLOR W/ GLITTER COCONUT CORE   </t>
  </si>
  <si>
    <t xml:space="preserve">Шары 4" GLITTERING SILVER WAVE TO COLOR W/ CRACKLING PISTIL  </t>
  </si>
  <si>
    <t xml:space="preserve">Шары 4" Red Wave w/silver tail  </t>
  </si>
  <si>
    <t xml:space="preserve">Шары 4" Golden Wave to Red w/silver tail  </t>
  </si>
  <si>
    <t>Шары 4" SILVER CROWN</t>
  </si>
  <si>
    <t>Шары 4" SILVER CROWN TO CRACKLING FLOWERS</t>
  </si>
  <si>
    <t xml:space="preserve">Шары 4" SILVER CROWN TO W/ STROBE PISTIL </t>
  </si>
  <si>
    <t>Шары 4" SILVER CROWN TO GREEN</t>
  </si>
  <si>
    <t xml:space="preserve">Шары 4" SILVER CROWN W/ VARIEGATED DOUBLE PISTIL   </t>
  </si>
  <si>
    <t xml:space="preserve">Шары 4" BROCADE CROWN  </t>
  </si>
  <si>
    <t>Шары 4" BROCADE CROWN TO CRACKLING</t>
  </si>
  <si>
    <t xml:space="preserve">Шары 4" BROCADE CROWN W/ CRACKLING FLOWERS  </t>
  </si>
  <si>
    <t xml:space="preserve">Шары 4" BROCADE CROWN W/ STROBE PISTIL </t>
  </si>
  <si>
    <t>Шары 4" GOLDEN KAMURO</t>
  </si>
  <si>
    <t xml:space="preserve">Шары 4" KAMURO TO COLOR   </t>
  </si>
  <si>
    <r>
      <t xml:space="preserve">Шары 4" GOLDEN WILLOW </t>
    </r>
    <r>
      <rPr>
        <sz val="10"/>
        <rFont val="宋体"/>
        <charset val="134"/>
      </rPr>
      <t/>
    </r>
  </si>
  <si>
    <t xml:space="preserve">Шары 4" CRACKLING FLOWERS WILLOW </t>
  </si>
  <si>
    <t xml:space="preserve">Шары 4" CRACKLING FLOWERS WILLOW W/CRACKLING FLOWERS PISTIL  </t>
  </si>
  <si>
    <t xml:space="preserve">Шары 4" GLITTERING SILVER WILLOW </t>
  </si>
  <si>
    <t>Шары 4" GOLDEN GLITTERING COCONUT</t>
  </si>
  <si>
    <t xml:space="preserve">Шары 4" RED COCONUT TREE  </t>
  </si>
  <si>
    <t xml:space="preserve">Шары 4" SILVER COCONUT TREE   </t>
  </si>
  <si>
    <t xml:space="preserve">Шары 4" VARIEGATED FALLING LEAVES </t>
  </si>
  <si>
    <t xml:space="preserve">Шары 4" RED STROBE </t>
  </si>
  <si>
    <t>Шары 4" SILVER STROBE</t>
  </si>
  <si>
    <t xml:space="preserve">Шары 4" GOLDEN STROBE </t>
  </si>
  <si>
    <t xml:space="preserve">Шары 4" Green Strobe  </t>
  </si>
  <si>
    <t>Шары 4" GOLDEN TO SILVER STROBE</t>
  </si>
  <si>
    <t>Шары 4" RED CROSSETTE</t>
  </si>
  <si>
    <t>Шары 4" GLITTERING SILVER WILLOW CROSSETTE</t>
  </si>
  <si>
    <t>Шары 4" RED COCONUT CROSSETTE</t>
  </si>
  <si>
    <t>Шары 4" RED TO GREEN CROSSETTE</t>
  </si>
  <si>
    <t xml:space="preserve">Шары 4" RED &amp; GREEN METEOR </t>
  </si>
  <si>
    <t>Шары 4" LONG TADPOLE</t>
  </si>
  <si>
    <t>Шары 4" RING W/ BROCADE CORE</t>
  </si>
  <si>
    <t xml:space="preserve">Шары 4" FIVE STAR RINGS  </t>
  </si>
  <si>
    <t xml:space="preserve">Шары 4" SILVER WHIRLING FLOWERS /w blue pistil </t>
  </si>
  <si>
    <t xml:space="preserve">Шары 4" SILVER WHIRLING FLOWERS double pistil   </t>
  </si>
  <si>
    <t xml:space="preserve">Шары 4" SILVER WHIRLING FLOWERS green pistil </t>
  </si>
  <si>
    <t xml:space="preserve">Шары 4" SILVER WHIRLING FLOWERS red pistil  </t>
  </si>
  <si>
    <t xml:space="preserve">Шары 4" Smile Face  </t>
  </si>
  <si>
    <t xml:space="preserve">Шары 4" Silver Waterfull  </t>
  </si>
  <si>
    <t>Шары 4" Horsetail (golden waterfall)</t>
  </si>
  <si>
    <t xml:space="preserve">Шары 4" Red Heart  </t>
  </si>
  <si>
    <t xml:space="preserve">Шары 4" DOUBLE HEARTS </t>
  </si>
  <si>
    <t>Шары 4" RED SPIDER</t>
  </si>
  <si>
    <t>Шары 4" SILVER SPIDER</t>
  </si>
  <si>
    <t>Шары 4" SILVER SPIDER W/ REPORTS</t>
  </si>
  <si>
    <t>Шары 4" GOLDEN SPIDER</t>
  </si>
  <si>
    <t>Шары 4" GOLDEN SPIDER W/ CRACKLING PISTIL</t>
  </si>
  <si>
    <t>Шары 4" THOUSANDS OF RED CHRYSANTHEMUM</t>
  </si>
  <si>
    <t xml:space="preserve">Шары 4" THOUSANDS OF SILVER STROBE   </t>
  </si>
  <si>
    <t xml:space="preserve">Шары 4" THOUSANDS OF TI SALUTE  </t>
  </si>
  <si>
    <t xml:space="preserve">Шары 4" THOUSANDS OF VARIEGATED CHRYS. W/ REPORT  </t>
  </si>
  <si>
    <t>Шары 4" RED SAKURA</t>
  </si>
  <si>
    <t>Шары 4" RED OCTOPUS</t>
  </si>
  <si>
    <t>Шары 4" GREEN OCTOPUS</t>
  </si>
  <si>
    <t>Шары 4" GREEN SAKURA</t>
  </si>
  <si>
    <t>Шары 4" BLUE SAKURA</t>
  </si>
  <si>
    <t>Шары 4" BLUE OCTOPUS</t>
  </si>
  <si>
    <t>Шары 4" SILVER SPIDER W/ STROBE PISTIL</t>
  </si>
  <si>
    <t>Шары 5" SILVER PEONY</t>
  </si>
  <si>
    <t>Шары 5" RED PEONY</t>
  </si>
  <si>
    <t>Шары 5" Green Peony</t>
  </si>
  <si>
    <t xml:space="preserve">Шары 5" RED TO GREEN TO PURPLE PEONY </t>
  </si>
  <si>
    <t>Шары 5" RED TO BLUE TO SILVER PEONY</t>
  </si>
  <si>
    <t>Шары 5" RED PEONY W/ CRACKLING PISTIL</t>
  </si>
  <si>
    <t>Шары 5" RED PEONY W/ PALM CORE</t>
  </si>
  <si>
    <t xml:space="preserve">Шары 5" VARIEGATED PEONY W/ CRACKLING FLOWERS PISTIL </t>
  </si>
  <si>
    <t>Шары 5" COLOR CHANGING PEONY W/ THOUSANDS OF CRACKLING FLOWERS</t>
  </si>
  <si>
    <t>Шары 5" GREEN PEONY W/ STROBE PISTIL</t>
  </si>
  <si>
    <t xml:space="preserve">Шары 5" HALF RED &amp; GREEN PEONY </t>
  </si>
  <si>
    <t xml:space="preserve">Шары 5" HALF SILVER &amp; PURPLE PEONY </t>
  </si>
  <si>
    <t>Шары 5" RED CHRYSANTHEMUM</t>
  </si>
  <si>
    <t xml:space="preserve">Шары 5" COLORFUL CHRYSANTHEMUM </t>
  </si>
  <si>
    <t>Шары 5" SILVER CHRYSANTHEMUM</t>
  </si>
  <si>
    <t xml:space="preserve">Шары 5" RED TO BLUE TO WHITE CHRYSANTHEMUM </t>
  </si>
  <si>
    <t>Шары 5" RED CHRYSANTHEMUM TO BROCADE RING</t>
  </si>
  <si>
    <t>Шары 5" GREEN CHRYSANTHEMUM W/ CROSSETTE CORE</t>
  </si>
  <si>
    <t xml:space="preserve">Шары 5" GREEN TO SILVER TO RED  CHRYSANTHEMUM </t>
  </si>
  <si>
    <t>Шары 5" PURPLE CHRYSANTHEMUM W/ THOUSANDS OF CRACKLING FLOWERS</t>
  </si>
  <si>
    <t>Шары 5" SILVER TO RED TO BLUE WAVE</t>
  </si>
  <si>
    <t xml:space="preserve">Шары 5" GOLDEN WAVE TO RED TO GREEN </t>
  </si>
  <si>
    <t>Шары 5" GLITTERING SILVER WAVE TO COLOR W/ GLITTER COCONUT CORE</t>
  </si>
  <si>
    <t>Шары 5" Red Wave w/silver tail</t>
  </si>
  <si>
    <t>Шары 5" Silver Wave to Blue w/silver tail</t>
  </si>
  <si>
    <t xml:space="preserve">Шары 5" SILVER CROWN </t>
  </si>
  <si>
    <t>Шары 5" SILVER CROWN TO CRACKLING FLOWERS</t>
  </si>
  <si>
    <t xml:space="preserve">Шары 5" BROCADE CROWN </t>
  </si>
  <si>
    <t xml:space="preserve">Шары 5" BROCADE TO STROBE </t>
  </si>
  <si>
    <t xml:space="preserve">Шары 5" BROCADE TO COLOR W/ BROCADE RING </t>
  </si>
  <si>
    <t xml:space="preserve">Шары 5" BROCADE CROWN W/ THOUSANDS OF SMALL FLOWERS </t>
  </si>
  <si>
    <t xml:space="preserve">Шары 5" GOLDEN KAMURO </t>
  </si>
  <si>
    <t xml:space="preserve">Шары 5" GOLDEN KAMURO TO SILVER </t>
  </si>
  <si>
    <t xml:space="preserve">Шары 5" GLITTERING SILVER WILLOW </t>
  </si>
  <si>
    <t xml:space="preserve">Шары 5" CRACKLING FLOWERS WILLOW </t>
  </si>
  <si>
    <t xml:space="preserve">Шары 5" GOLDEN WILLOW </t>
  </si>
  <si>
    <t xml:space="preserve">Шары 5" GOLDEN GLITTERING COCONUT </t>
  </si>
  <si>
    <t xml:space="preserve">Шары 5" GOLDEN PALM TREE </t>
  </si>
  <si>
    <t>Шары 5" White Strobe</t>
  </si>
  <si>
    <t xml:space="preserve">Шары 5" RED STROBE </t>
  </si>
  <si>
    <t>Шары 5" Green Strobe</t>
  </si>
  <si>
    <t xml:space="preserve">Шары 5" SILVER TO RED STROBE </t>
  </si>
  <si>
    <t xml:space="preserve">Шары 5" RED &amp; GREEN METEOR </t>
  </si>
  <si>
    <t xml:space="preserve">Шары 5" RED CROSSETTE </t>
  </si>
  <si>
    <t xml:space="preserve">Шары 5" RED COCONUT CROSSETTE </t>
  </si>
  <si>
    <t xml:space="preserve">Шары 5" RED TO GREEN CROSSETTE </t>
  </si>
  <si>
    <t>Шары 5" SILVER SPINNING RING</t>
  </si>
  <si>
    <t>Шары 5" LONG TADPOLE</t>
  </si>
  <si>
    <t xml:space="preserve">Шары 5" RED SPIDER </t>
  </si>
  <si>
    <t xml:space="preserve">Шары 5" SILVER SPIDER </t>
  </si>
  <si>
    <t xml:space="preserve">Шары 5" GOLDEN SPIDER </t>
  </si>
  <si>
    <t>Шары 5" GOLDEN SPIDER W/ CRACKLING FLOWERS PISTIL</t>
  </si>
  <si>
    <t>Шары 5" Silver Waterfull</t>
  </si>
  <si>
    <t>Шары 5" WHITE STROBE WATERFALL</t>
  </si>
  <si>
    <t>Шары 5" Red Heart</t>
  </si>
  <si>
    <t>Шары 5" Red Octopus</t>
  </si>
  <si>
    <t>Шары 5" SILVER WHIRLING FLOWERS /w blue pistil</t>
  </si>
  <si>
    <t>Шары 5" SILVER WHIRLING FLOWERS green pistil</t>
  </si>
  <si>
    <t>Шары 5" SILVER WHIRLING FLOWERS red pistil</t>
  </si>
  <si>
    <t>Шары 5" Green Octopus</t>
  </si>
  <si>
    <t>Шары 5" Blue Octopus</t>
  </si>
  <si>
    <t>Шары 6" Red Peony</t>
  </si>
  <si>
    <t>Шары 6" RED PEONY W/ CROSSETTE CORE</t>
  </si>
  <si>
    <t>Шары 6" PURPLE TO BLUE TO GREEN PEONY</t>
  </si>
  <si>
    <t xml:space="preserve">Шары 6" COLOR CHANGING PEONY TO BROCADE RING </t>
  </si>
  <si>
    <t xml:space="preserve">Шары 6" GREEN TO SILVER TO RED TO PURPLE PEONY </t>
  </si>
  <si>
    <r>
      <t xml:space="preserve">Шары 6" RED TO BLUE TO SILVER PEONY </t>
    </r>
    <r>
      <rPr>
        <sz val="10"/>
        <rFont val="宋体"/>
        <charset val="134"/>
      </rPr>
      <t/>
    </r>
  </si>
  <si>
    <t>Шары 6" Half Red Half Green peony</t>
  </si>
  <si>
    <t xml:space="preserve">Шары 6" RED TO BLUE TO SILVER CHRYSANTHEMUM </t>
  </si>
  <si>
    <t>Шары 6" GREEN CHRYSANTHEMUM TO BROCADE RING</t>
  </si>
  <si>
    <t>Шары 6" GREEN TO GOLDEN TO RED TO PURPLE CHRYSANTHEMUM</t>
  </si>
  <si>
    <t xml:space="preserve">Шары 6" RED CHRYSANTHEMUM W/ STROBE PISTIL </t>
  </si>
  <si>
    <t>Шары 6" SILVER CHRYSANTHEMUM W/ GLITTER COCONUT CORE</t>
  </si>
  <si>
    <t xml:space="preserve">Шары 6" GOLDEN WAVE TO COLOR W/ BROCADE RING </t>
  </si>
  <si>
    <t>Шары 6" Red Wave w/silver tail</t>
  </si>
  <si>
    <t>Шары 6" Silver Wave to Purple w/silver tail</t>
  </si>
  <si>
    <t>Шары 6" Golden Wave to Green w/silver tail</t>
  </si>
  <si>
    <t xml:space="preserve">Шары 6" GLITTERING SILVER WAVE TO RED TO BLUE </t>
  </si>
  <si>
    <t xml:space="preserve">Шары 6" RED TO BLUE TO RED TO BLUE WAVE </t>
  </si>
  <si>
    <t xml:space="preserve">Шары 6" CRACKLING FLOWERS WILLOW </t>
  </si>
  <si>
    <t xml:space="preserve">Шары 6" KAMURO TO COLOR </t>
  </si>
  <si>
    <t xml:space="preserve">Шары 6" GOLDEN KAMURO </t>
  </si>
  <si>
    <t xml:space="preserve">Шары 6" SILVER CROWN  </t>
  </si>
  <si>
    <t>Шары 6" SILVER CROWN W/ THOUSANDS OF SMALL FLOWERS</t>
  </si>
  <si>
    <t xml:space="preserve">Шары 6" BROCADE CROWN </t>
  </si>
  <si>
    <t xml:space="preserve">Шары 6" BROCADE CROWN W/ THOUSANDS OF CRACKLING </t>
  </si>
  <si>
    <t xml:space="preserve">Шары 6" RED COCONUT CROSSETTE </t>
  </si>
  <si>
    <t xml:space="preserve">Шары 6" SILVER PALM TREE </t>
  </si>
  <si>
    <t xml:space="preserve">Шары 6" RED STROBE </t>
  </si>
  <si>
    <t xml:space="preserve">Шары 6" GREEN STROBE </t>
  </si>
  <si>
    <t xml:space="preserve">Шары 6" SILVER STROBE </t>
  </si>
  <si>
    <t xml:space="preserve">Шары 6" RED &amp; GREEN METEOR </t>
  </si>
  <si>
    <t>Шары 6" WHITE STROBE FALLING LEAVES</t>
  </si>
  <si>
    <t xml:space="preserve">Шары 6" RED SPIDER  </t>
  </si>
  <si>
    <t xml:space="preserve">Шары 6" SILVER SPIDER </t>
  </si>
  <si>
    <r>
      <t xml:space="preserve">Шары 6" GOLDEN SPIDER </t>
    </r>
    <r>
      <rPr>
        <sz val="10"/>
        <rFont val="宋体"/>
        <charset val="134"/>
      </rPr>
      <t/>
    </r>
  </si>
  <si>
    <t xml:space="preserve">Шары 6" THOUSANDS OF BROCADE CROWN </t>
  </si>
  <si>
    <t>Шары 6" THOUSANDS OF RED CHRYSANTHEMUM</t>
  </si>
  <si>
    <t>Шары 6" Red Sakura</t>
  </si>
  <si>
    <t>Шары 6" Blue Sakura</t>
  </si>
  <si>
    <t>Шары 6" Red Octopus</t>
  </si>
  <si>
    <t>Шары 6" SILVER WHIRLING FLOWERS /w red pistil</t>
  </si>
  <si>
    <t>Шары 6" Silver whirling flowers /w green pistil</t>
  </si>
  <si>
    <r>
      <t xml:space="preserve">Шары 6" Double silver whirling flowers </t>
    </r>
    <r>
      <rPr>
        <b/>
        <sz val="9"/>
        <color indexed="10"/>
        <rFont val="Arial Narrow"/>
        <family val="2"/>
        <charset val="204"/>
      </rPr>
      <t>ЦИЛИНДР</t>
    </r>
  </si>
  <si>
    <t>Шары 6" Silver Waterfull</t>
  </si>
  <si>
    <t>Шары 7" VARIEGATED CHRYSANTHEMUM W/ THOUSANDS OF CRACKLING FLOWERS</t>
  </si>
  <si>
    <t xml:space="preserve">Шары 7" RED TO GREEN TO WHITE CHRYSANTHEMUM </t>
  </si>
  <si>
    <t xml:space="preserve">Шары 7" SILVER TO RED TO BLUE WAVE </t>
  </si>
  <si>
    <t xml:space="preserve">Шары 7" GOLDEN WAVE TO RED TO BLUE </t>
  </si>
  <si>
    <r>
      <t xml:space="preserve">Шары 7" GLITTERING SILVER WAVE TO RED </t>
    </r>
    <r>
      <rPr>
        <sz val="10"/>
        <rFont val="宋体"/>
        <charset val="134"/>
      </rPr>
      <t/>
    </r>
  </si>
  <si>
    <t xml:space="preserve">Шары 7" SILVER CROWN </t>
  </si>
  <si>
    <t xml:space="preserve">Шары 7" SILVER CROWN W/ VARIEGATED DOUBLE PISTIL </t>
  </si>
  <si>
    <t xml:space="preserve">Шары 7" BROCADE CROWN </t>
  </si>
  <si>
    <t>Шары 7" BROCADE CROWN TO GREEN</t>
  </si>
  <si>
    <t xml:space="preserve">Шары 7" BROCADE CROWN W/ STROBE PISTIL </t>
  </si>
  <si>
    <t xml:space="preserve">Шары 7" WEEPING WILLOW </t>
  </si>
  <si>
    <t>Шары 7" THOUSANDS OF SILVER STROBE</t>
  </si>
  <si>
    <t>Шары 7" THOUSANDS OF BROCADE CROWN W/GLITTERING COCONUT RING</t>
  </si>
  <si>
    <t xml:space="preserve">Шары 7" SILVER STROBE  </t>
  </si>
  <si>
    <t>Шары 7" WHITE STROBE WATERFALL W/RED STROBE PISTIL</t>
  </si>
  <si>
    <t xml:space="preserve">Шары 7" SILVER SPIDER </t>
  </si>
  <si>
    <t xml:space="preserve">Шары 7" GOLDEN SPIDER W/ STROBE PISTIL </t>
  </si>
  <si>
    <t xml:space="preserve">Шары 7" BROCADE TO GREEN TO SILVER W/ GREEN PISTIL </t>
  </si>
  <si>
    <t>Синглшоты (бурак с трубкой) 1.25” Blue mine</t>
  </si>
  <si>
    <t>Синглшоты (бурак с трубкой) 1.25” Crackling tail with red mine</t>
  </si>
  <si>
    <t>Синглшоты (бурак с трубкой) 1.25” Green mine</t>
  </si>
  <si>
    <t>Синглшоты (бурак с трубкой) 1.25” Green Tail</t>
  </si>
  <si>
    <t>Синглшоты (бурак с трубкой) 1.25” Lemon tail</t>
  </si>
  <si>
    <t>Синглшоты (бурак с трубкой) 1.25” Purple mine</t>
  </si>
  <si>
    <t>Синглшоты (бурак с трубкой) 1.25” Red mine</t>
  </si>
  <si>
    <t>Синглшоты (бурак с трубкой) 1.25” Red Tail</t>
  </si>
  <si>
    <t>Синглшоты (бурак с трубкой) 1.25” Silver mine</t>
  </si>
  <si>
    <t>Синглшоты (бурак с трубкой) 1.25” Silver Tail</t>
  </si>
  <si>
    <t>Синглшоты (бурак с трубкой) 1.5” Blue mine</t>
  </si>
  <si>
    <t xml:space="preserve">Синглшоты (бурак с трубкой) 1.5” Brocade Crown Tail </t>
  </si>
  <si>
    <t>Синглшоты (бурак с трубкой) 1.5” Green mine</t>
  </si>
  <si>
    <t>Синглшоты (бурак с трубкой) 1.5” Green tail</t>
  </si>
  <si>
    <t>Синглшоты (бурак с трубкой) 1.5” Lemon tail</t>
  </si>
  <si>
    <t>Синглшоты (бурак с трубкой) 1.5” Purple mine</t>
  </si>
  <si>
    <t>Синглшоты (бурак с трубкой) 1.5” Red mine</t>
  </si>
  <si>
    <t>Синглшоты (бурак с трубкой) 1.5” Red tail</t>
  </si>
  <si>
    <t>Синглшоты (бурак с трубкой) 1.5” Silver butterfly</t>
  </si>
  <si>
    <t>Синглшоты (бурак с трубкой) 1.5” Silver mine</t>
  </si>
  <si>
    <t>Синглшоты (бурак с трубкой) 1.5” Silver Tail</t>
  </si>
  <si>
    <t>Синглшоты (бурак с трубкой) 1.5” Silver whistles with Blue mine.</t>
  </si>
  <si>
    <t>Синглшоты (бурак с трубкой) 2” Brocade crown  Mine</t>
  </si>
  <si>
    <t>Синглшоты (бурак с трубкой) 2” Lemon tail w/lemon mine</t>
  </si>
  <si>
    <t xml:space="preserve">Синглшоты (бурак с трубкой) 2” Red Strobe  Mine  </t>
  </si>
  <si>
    <t>Синглшоты (бурак с трубкой) 2” Silver Butterfly with Green mine</t>
  </si>
  <si>
    <t xml:space="preserve">Синглшоты (бурак с трубкой) 2” Silver Comet W/Red Strobe  Mine  </t>
  </si>
  <si>
    <t xml:space="preserve">Синглшоты (бурак с трубкой) 2” Silver Strobe Mine </t>
  </si>
  <si>
    <t>описание эффекта.</t>
  </si>
  <si>
    <t>красным цветом обозначено отсутствие позиции на складе</t>
  </si>
  <si>
    <t>Шары 5" SILVER CHRYSANTHEMUM W/ STROBE PISTIL</t>
  </si>
  <si>
    <t>Шары 5" DAHLIA RED</t>
  </si>
  <si>
    <t xml:space="preserve">Шары 5" HALF GOLDEN GLITTERING &amp; SILVER GLITTERING CHRYSANTHEMUM </t>
  </si>
  <si>
    <t>Шары 5" VARIEGATED CHRYSANTHEMUM W/ WHISTLING</t>
  </si>
  <si>
    <t xml:space="preserve">Шары 5" BROCADE CROWN TO CRACKLING FLOWERS </t>
  </si>
  <si>
    <t xml:space="preserve">Шары 6" GREEN CROSSETTE </t>
  </si>
  <si>
    <t xml:space="preserve">Шары 6" GLITTERING SILVER WILLOW CROSSETTE </t>
  </si>
  <si>
    <t xml:space="preserve">Шары 6"  WHITE STROBE WATERFALL </t>
  </si>
  <si>
    <t xml:space="preserve">Шары 6"  SILVER SPINNING RING </t>
  </si>
  <si>
    <t>Шары 6"  Цифра "60" красная</t>
  </si>
  <si>
    <t>Шары 6"  Цифра "80" красная</t>
  </si>
  <si>
    <t>Шары 6"  Long tadpole</t>
  </si>
  <si>
    <t>Версия: 7 декабря 2020 года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</si>
</sst>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\ &quot;₽&quot;"/>
  </numFmts>
  <fonts count="3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10"/>
      <name val="Arial Cyr"/>
      <charset val="204"/>
    </font>
    <font>
      <sz val="10"/>
      <name val="Arial Cyr"/>
      <family val="2"/>
      <charset val="204"/>
    </font>
    <font>
      <b/>
      <sz val="12"/>
      <color indexed="8"/>
      <name val="Arial Narrow"/>
      <family val="2"/>
      <charset val="204"/>
    </font>
    <font>
      <b/>
      <sz val="22"/>
      <color indexed="8"/>
      <name val="Arial Narrow"/>
      <family val="2"/>
      <charset val="204"/>
    </font>
    <font>
      <sz val="9"/>
      <name val="Arial Narrow"/>
      <family val="2"/>
      <charset val="204"/>
    </font>
    <font>
      <b/>
      <u/>
      <sz val="9"/>
      <color indexed="12"/>
      <name val="Arial Narrow"/>
      <family val="2"/>
      <charset val="204"/>
    </font>
    <font>
      <sz val="12"/>
      <color indexed="8"/>
      <name val="Calibri"/>
      <family val="2"/>
    </font>
    <font>
      <b/>
      <sz val="9"/>
      <name val="Arial Narrow"/>
      <family val="2"/>
      <charset val="204"/>
    </font>
    <font>
      <sz val="10"/>
      <name val="宋体"/>
      <charset val="134"/>
    </font>
    <font>
      <sz val="9"/>
      <color indexed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8"/>
      <name val="Arial"/>
      <family val="2"/>
      <charset val="204"/>
    </font>
    <font>
      <sz val="12"/>
      <name val="Arial"/>
      <family val="2"/>
    </font>
    <font>
      <b/>
      <sz val="12"/>
      <name val="Arial Cyr"/>
      <charset val="204"/>
    </font>
    <font>
      <sz val="10"/>
      <name val="Arial Cyr"/>
      <charset val="134"/>
    </font>
    <font>
      <sz val="10"/>
      <name val="Arial Cyr"/>
    </font>
    <font>
      <sz val="11"/>
      <color indexed="8"/>
      <name val="Calibri"/>
      <family val="2"/>
    </font>
    <font>
      <b/>
      <sz val="9"/>
      <color indexed="10"/>
      <name val="Arial Narrow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7.5"/>
      <color theme="10"/>
      <name val="Arial Cyr"/>
      <charset val="134"/>
    </font>
    <font>
      <sz val="11"/>
      <color theme="1"/>
      <name val="Calibri"/>
      <family val="3"/>
      <charset val="134"/>
      <scheme val="minor"/>
    </font>
    <font>
      <sz val="11"/>
      <color theme="1"/>
      <name val="DengXian"/>
      <family val="1"/>
    </font>
    <font>
      <sz val="10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u/>
      <sz val="9"/>
      <color theme="10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sz val="10"/>
      <color theme="0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15" fillId="0" borderId="0"/>
    <xf numFmtId="0" fontId="6" fillId="0" borderId="0"/>
    <xf numFmtId="0" fontId="30" fillId="0" borderId="0"/>
    <xf numFmtId="0" fontId="23" fillId="0" borderId="0"/>
    <xf numFmtId="0" fontId="24" fillId="0" borderId="0"/>
    <xf numFmtId="0" fontId="6" fillId="0" borderId="0"/>
    <xf numFmtId="0" fontId="25" fillId="0" borderId="0"/>
    <xf numFmtId="0" fontId="5" fillId="0" borderId="0">
      <alignment vertical="center"/>
    </xf>
    <xf numFmtId="0" fontId="21" fillId="0" borderId="0">
      <alignment vertical="center"/>
    </xf>
    <xf numFmtId="0" fontId="31" fillId="0" borderId="0"/>
    <xf numFmtId="0" fontId="20" fillId="0" borderId="0"/>
    <xf numFmtId="0" fontId="31" fillId="0" borderId="0"/>
    <xf numFmtId="0" fontId="6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32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164" fontId="10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164" fontId="7" fillId="0" borderId="1" xfId="15" applyNumberFormat="1" applyFont="1" applyFill="1" applyBorder="1" applyAlignment="1">
      <alignment horizontal="center" vertical="center" wrapText="1"/>
    </xf>
    <xf numFmtId="164" fontId="7" fillId="4" borderId="1" xfId="15" applyNumberFormat="1" applyFont="1" applyFill="1" applyBorder="1" applyAlignment="1">
      <alignment horizontal="center" vertical="center" wrapText="1"/>
    </xf>
    <xf numFmtId="164" fontId="7" fillId="5" borderId="1" xfId="1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/>
    </xf>
    <xf numFmtId="2" fontId="16" fillId="0" borderId="1" xfId="3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 applyProtection="1">
      <alignment horizontal="center"/>
    </xf>
    <xf numFmtId="0" fontId="16" fillId="0" borderId="1" xfId="2" applyFont="1" applyFill="1" applyBorder="1" applyAlignment="1"/>
    <xf numFmtId="0" fontId="13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4" borderId="2" xfId="3" applyFont="1" applyFill="1" applyBorder="1" applyAlignment="1">
      <alignment horizontal="center" vertical="center"/>
    </xf>
    <xf numFmtId="2" fontId="16" fillId="0" borderId="2" xfId="3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1" fontId="13" fillId="6" borderId="1" xfId="3" applyNumberFormat="1" applyFont="1" applyFill="1" applyBorder="1" applyAlignment="1">
      <alignment horizontal="center" vertical="center"/>
    </xf>
    <xf numFmtId="1" fontId="13" fillId="0" borderId="1" xfId="15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left" vertical="top"/>
    </xf>
    <xf numFmtId="0" fontId="33" fillId="0" borderId="1" xfId="0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horizontal="left" vertical="top"/>
    </xf>
    <xf numFmtId="1" fontId="13" fillId="0" borderId="1" xfId="3" applyNumberFormat="1" applyFont="1" applyFill="1" applyBorder="1" applyAlignment="1">
      <alignment horizontal="center" vertical="center"/>
    </xf>
    <xf numFmtId="0" fontId="16" fillId="0" borderId="1" xfId="2" applyFont="1" applyFill="1" applyBorder="1">
      <alignment vertical="center"/>
    </xf>
    <xf numFmtId="0" fontId="19" fillId="0" borderId="1" xfId="13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6" fillId="0" borderId="3" xfId="2" applyFont="1" applyFill="1" applyBorder="1">
      <alignment vertical="center"/>
    </xf>
    <xf numFmtId="0" fontId="33" fillId="6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1" xfId="10" applyNumberFormat="1" applyFont="1" applyFill="1" applyBorder="1" applyAlignment="1">
      <alignment horizontal="left" vertical="top"/>
    </xf>
    <xf numFmtId="0" fontId="19" fillId="2" borderId="1" xfId="10" applyNumberFormat="1" applyFont="1" applyFill="1" applyBorder="1" applyAlignment="1">
      <alignment horizontal="left" vertical="top"/>
    </xf>
    <xf numFmtId="0" fontId="16" fillId="0" borderId="1" xfId="0" applyFont="1" applyFill="1" applyBorder="1" applyAlignment="1"/>
    <xf numFmtId="0" fontId="13" fillId="0" borderId="4" xfId="0" applyFont="1" applyFill="1" applyBorder="1" applyAlignment="1">
      <alignment horizontal="center"/>
    </xf>
    <xf numFmtId="0" fontId="13" fillId="0" borderId="4" xfId="3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1" xfId="11" applyFont="1" applyFill="1" applyBorder="1" applyAlignment="1">
      <alignment horizontal="center" vertical="center" shrinkToFit="1"/>
    </xf>
    <xf numFmtId="49" fontId="13" fillId="6" borderId="1" xfId="11" applyNumberFormat="1" applyFont="1" applyFill="1" applyBorder="1" applyAlignment="1">
      <alignment horizontal="center" vertical="center" shrinkToFit="1"/>
    </xf>
    <xf numFmtId="49" fontId="13" fillId="0" borderId="1" xfId="11" applyNumberFormat="1" applyFont="1" applyFill="1" applyBorder="1" applyAlignment="1">
      <alignment horizontal="center" vertical="center" shrinkToFit="1"/>
    </xf>
    <xf numFmtId="0" fontId="13" fillId="0" borderId="2" xfId="1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vertical="center"/>
    </xf>
    <xf numFmtId="49" fontId="13" fillId="6" borderId="2" xfId="11" applyNumberFormat="1" applyFont="1" applyFill="1" applyBorder="1" applyAlignment="1">
      <alignment horizontal="center" vertical="center" shrinkToFit="1"/>
    </xf>
    <xf numFmtId="1" fontId="13" fillId="4" borderId="1" xfId="3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 applyProtection="1">
      <alignment horizontal="center"/>
    </xf>
    <xf numFmtId="1" fontId="13" fillId="0" borderId="2" xfId="15" applyNumberFormat="1" applyFont="1" applyFill="1" applyBorder="1" applyAlignment="1">
      <alignment horizontal="center"/>
    </xf>
    <xf numFmtId="1" fontId="13" fillId="4" borderId="2" xfId="3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left" vertical="center"/>
    </xf>
    <xf numFmtId="164" fontId="10" fillId="7" borderId="0" xfId="15" applyNumberFormat="1" applyFont="1" applyFill="1" applyBorder="1" applyAlignment="1">
      <alignment horizontal="center"/>
    </xf>
    <xf numFmtId="164" fontId="22" fillId="7" borderId="0" xfId="15" applyNumberFormat="1" applyFont="1" applyFill="1" applyBorder="1" applyAlignment="1">
      <alignment horizontal="right"/>
    </xf>
    <xf numFmtId="0" fontId="34" fillId="0" borderId="1" xfId="1" applyFont="1" applyFill="1" applyBorder="1" applyAlignment="1" applyProtection="1">
      <alignment horizontal="center"/>
    </xf>
    <xf numFmtId="165" fontId="22" fillId="7" borderId="0" xfId="15" applyNumberFormat="1" applyFont="1" applyFill="1" applyBorder="1" applyAlignment="1">
      <alignment horizontal="left"/>
    </xf>
    <xf numFmtId="0" fontId="13" fillId="0" borderId="5" xfId="0" applyFont="1" applyFill="1" applyBorder="1" applyAlignment="1">
      <alignment horizontal="center" vertical="center"/>
    </xf>
    <xf numFmtId="0" fontId="14" fillId="0" borderId="5" xfId="1" applyFont="1" applyFill="1" applyBorder="1" applyAlignment="1" applyProtection="1">
      <alignment horizontal="center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4" borderId="5" xfId="3" applyFont="1" applyFill="1" applyBorder="1" applyAlignment="1">
      <alignment horizontal="center" vertical="center"/>
    </xf>
    <xf numFmtId="2" fontId="16" fillId="0" borderId="5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1" fontId="35" fillId="0" borderId="1" xfId="0" applyNumberFormat="1" applyFont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1" fontId="13" fillId="0" borderId="2" xfId="3" applyNumberFormat="1" applyFont="1" applyFill="1" applyBorder="1" applyAlignment="1">
      <alignment horizontal="center" vertical="center"/>
    </xf>
    <xf numFmtId="1" fontId="13" fillId="6" borderId="2" xfId="3" applyNumberFormat="1" applyFont="1" applyFill="1" applyBorder="1" applyAlignment="1">
      <alignment horizontal="center" vertical="center"/>
    </xf>
    <xf numFmtId="2" fontId="16" fillId="0" borderId="0" xfId="3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center" vertical="center"/>
    </xf>
    <xf numFmtId="1" fontId="13" fillId="6" borderId="5" xfId="3" applyNumberFormat="1" applyFont="1" applyFill="1" applyBorder="1" applyAlignment="1">
      <alignment horizontal="center" vertical="center"/>
    </xf>
    <xf numFmtId="49" fontId="13" fillId="0" borderId="5" xfId="6" applyNumberFormat="1" applyFont="1" applyFill="1" applyBorder="1" applyAlignment="1">
      <alignment horizontal="center"/>
    </xf>
    <xf numFmtId="49" fontId="13" fillId="0" borderId="1" xfId="6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9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49" fontId="13" fillId="6" borderId="1" xfId="6" applyNumberFormat="1" applyFont="1" applyFill="1" applyBorder="1" applyAlignment="1">
      <alignment horizontal="center"/>
    </xf>
    <xf numFmtId="1" fontId="13" fillId="6" borderId="1" xfId="0" applyNumberFormat="1" applyFont="1" applyFill="1" applyBorder="1" applyAlignment="1">
      <alignment horizontal="center" vertical="center"/>
    </xf>
    <xf numFmtId="49" fontId="18" fillId="0" borderId="1" xfId="9" applyNumberFormat="1" applyFont="1" applyFill="1" applyBorder="1" applyAlignment="1">
      <alignment horizont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vertical="center" wrapText="1"/>
    </xf>
    <xf numFmtId="0" fontId="18" fillId="0" borderId="0" xfId="9" applyFont="1" applyFill="1" applyBorder="1" applyAlignment="1">
      <alignment wrapText="1"/>
    </xf>
    <xf numFmtId="0" fontId="18" fillId="0" borderId="3" xfId="9" applyFont="1" applyFill="1" applyBorder="1" applyAlignment="1">
      <alignment vertical="center" wrapText="1"/>
    </xf>
    <xf numFmtId="0" fontId="18" fillId="0" borderId="3" xfId="9" applyFont="1" applyFill="1" applyBorder="1" applyAlignment="1">
      <alignment wrapText="1"/>
    </xf>
    <xf numFmtId="49" fontId="18" fillId="0" borderId="1" xfId="9" applyNumberFormat="1" applyFont="1" applyBorder="1" applyAlignment="1">
      <alignment horizontal="center" vertical="center" wrapText="1"/>
    </xf>
    <xf numFmtId="0" fontId="13" fillId="0" borderId="1" xfId="9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34" fillId="0" borderId="5" xfId="1" applyFont="1" applyFill="1" applyBorder="1" applyAlignment="1" applyProtection="1">
      <alignment horizontal="center"/>
    </xf>
    <xf numFmtId="1" fontId="13" fillId="0" borderId="5" xfId="3" applyNumberFormat="1" applyFont="1" applyFill="1" applyBorder="1" applyAlignment="1">
      <alignment horizontal="center" vertical="center"/>
    </xf>
    <xf numFmtId="0" fontId="35" fillId="0" borderId="1" xfId="0" applyNumberFormat="1" applyFont="1" applyBorder="1" applyAlignment="1">
      <alignment vertical="top" wrapText="1"/>
    </xf>
    <xf numFmtId="0" fontId="35" fillId="0" borderId="2" xfId="0" applyNumberFormat="1" applyFont="1" applyBorder="1" applyAlignment="1">
      <alignment vertical="top" wrapText="1"/>
    </xf>
    <xf numFmtId="0" fontId="13" fillId="0" borderId="7" xfId="0" applyNumberFormat="1" applyFont="1" applyBorder="1" applyAlignment="1">
      <alignment vertical="top" wrapText="1"/>
    </xf>
    <xf numFmtId="0" fontId="13" fillId="0" borderId="8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6" borderId="9" xfId="0" applyFont="1" applyFill="1" applyBorder="1" applyAlignment="1">
      <alignment vertical="center"/>
    </xf>
    <xf numFmtId="0" fontId="16" fillId="6" borderId="6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11" xfId="0" applyNumberFormat="1" applyFont="1" applyBorder="1" applyAlignment="1">
      <alignment vertical="top" wrapText="1"/>
    </xf>
    <xf numFmtId="0" fontId="13" fillId="3" borderId="1" xfId="0" applyNumberFormat="1" applyFont="1" applyFill="1" applyBorder="1" applyAlignment="1">
      <alignment vertical="top" wrapText="1"/>
    </xf>
    <xf numFmtId="0" fontId="35" fillId="8" borderId="1" xfId="0" applyFont="1" applyFill="1" applyBorder="1" applyAlignment="1">
      <alignment vertical="center"/>
    </xf>
    <xf numFmtId="0" fontId="13" fillId="8" borderId="1" xfId="0" applyNumberFormat="1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center"/>
    </xf>
    <xf numFmtId="0" fontId="13" fillId="8" borderId="11" xfId="0" applyNumberFormat="1" applyFont="1" applyFill="1" applyBorder="1" applyAlignment="1">
      <alignment vertical="top" wrapText="1"/>
    </xf>
    <xf numFmtId="0" fontId="16" fillId="6" borderId="12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left" vertical="top" wrapText="1"/>
    </xf>
    <xf numFmtId="0" fontId="13" fillId="0" borderId="13" xfId="0" applyNumberFormat="1" applyFont="1" applyFill="1" applyBorder="1" applyAlignment="1">
      <alignment horizontal="left" vertical="top" wrapText="1"/>
    </xf>
    <xf numFmtId="0" fontId="13" fillId="0" borderId="7" xfId="0" applyNumberFormat="1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vertical="center"/>
    </xf>
    <xf numFmtId="0" fontId="18" fillId="8" borderId="3" xfId="9" applyFont="1" applyFill="1" applyBorder="1" applyAlignment="1">
      <alignment vertical="center" wrapText="1"/>
    </xf>
    <xf numFmtId="0" fontId="18" fillId="8" borderId="1" xfId="9" applyFont="1" applyFill="1" applyBorder="1" applyAlignment="1">
      <alignment vertical="center" wrapText="1"/>
    </xf>
    <xf numFmtId="0" fontId="13" fillId="8" borderId="1" xfId="0" applyNumberFormat="1" applyFont="1" applyFill="1" applyBorder="1" applyAlignment="1">
      <alignment horizontal="left" vertical="top" wrapText="1"/>
    </xf>
    <xf numFmtId="164" fontId="27" fillId="7" borderId="1" xfId="15" applyNumberFormat="1" applyFont="1" applyFill="1" applyBorder="1" applyAlignment="1">
      <alignment horizontal="center" vertical="center" wrapText="1"/>
    </xf>
    <xf numFmtId="0" fontId="18" fillId="8" borderId="1" xfId="9" applyFont="1" applyFill="1" applyBorder="1" applyAlignment="1">
      <alignment wrapText="1"/>
    </xf>
    <xf numFmtId="0" fontId="16" fillId="5" borderId="2" xfId="3" applyFont="1" applyFill="1" applyBorder="1" applyAlignment="1">
      <alignment horizontal="center" vertical="center"/>
    </xf>
    <xf numFmtId="0" fontId="13" fillId="8" borderId="2" xfId="0" applyNumberFormat="1" applyFont="1" applyFill="1" applyBorder="1" applyAlignment="1">
      <alignment vertical="top" wrapText="1"/>
    </xf>
    <xf numFmtId="1" fontId="0" fillId="0" borderId="0" xfId="0" applyNumberFormat="1"/>
    <xf numFmtId="1" fontId="1" fillId="0" borderId="1" xfId="0" applyNumberFormat="1" applyFont="1" applyFill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0" fillId="0" borderId="0" xfId="15" applyNumberFormat="1" applyFont="1" applyFill="1" applyBorder="1" applyAlignment="1">
      <alignment horizontal="center"/>
    </xf>
    <xf numFmtId="1" fontId="7" fillId="0" borderId="1" xfId="15" applyNumberFormat="1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3" fillId="0" borderId="4" xfId="3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1" fontId="16" fillId="6" borderId="9" xfId="0" applyNumberFormat="1" applyFont="1" applyFill="1" applyBorder="1" applyAlignment="1">
      <alignment vertical="center"/>
    </xf>
    <xf numFmtId="1" fontId="12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left"/>
    </xf>
    <xf numFmtId="0" fontId="3" fillId="0" borderId="0" xfId="1" applyFont="1" applyAlignment="1" applyProtection="1">
      <alignment horizontal="left"/>
    </xf>
    <xf numFmtId="0" fontId="2" fillId="0" borderId="0" xfId="0" applyFont="1" applyAlignment="1">
      <alignment horizontal="left"/>
    </xf>
    <xf numFmtId="164" fontId="36" fillId="0" borderId="1" xfId="15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4" fontId="11" fillId="5" borderId="1" xfId="15" applyNumberFormat="1" applyFont="1" applyFill="1" applyBorder="1" applyAlignment="1">
      <alignment horizontal="center" vertical="center" wrapText="1"/>
    </xf>
    <xf numFmtId="9" fontId="12" fillId="9" borderId="1" xfId="0" applyNumberFormat="1" applyFont="1" applyFill="1" applyBorder="1" applyAlignment="1">
      <alignment horizontal="center" vertical="center" wrapText="1"/>
    </xf>
    <xf numFmtId="164" fontId="37" fillId="0" borderId="1" xfId="15" applyNumberFormat="1" applyFont="1" applyFill="1" applyBorder="1" applyAlignment="1">
      <alignment horizontal="center" vertical="center" wrapText="1"/>
    </xf>
    <xf numFmtId="164" fontId="37" fillId="0" borderId="3" xfId="15" applyNumberFormat="1" applyFont="1" applyFill="1" applyBorder="1" applyAlignment="1">
      <alignment horizontal="center" vertical="center" wrapText="1"/>
    </xf>
    <xf numFmtId="164" fontId="11" fillId="7" borderId="1" xfId="15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38" fillId="8" borderId="0" xfId="0" applyFont="1" applyFill="1" applyAlignment="1">
      <alignment horizontal="left" wrapText="1"/>
    </xf>
    <xf numFmtId="0" fontId="13" fillId="0" borderId="1" xfId="0" applyNumberFormat="1" applyFont="1" applyFill="1" applyBorder="1" applyAlignment="1">
      <alignment vertical="top" wrapText="1"/>
    </xf>
    <xf numFmtId="0" fontId="14" fillId="0" borderId="4" xfId="1" applyFont="1" applyFill="1" applyBorder="1" applyAlignment="1" applyProtection="1">
      <alignment horizontal="center"/>
    </xf>
    <xf numFmtId="0" fontId="13" fillId="0" borderId="1" xfId="0" applyFont="1" applyFill="1" applyBorder="1" applyAlignment="1">
      <alignment horizontal="left" vertical="center" wrapText="1"/>
    </xf>
  </cellXfs>
  <cellStyles count="16">
    <cellStyle name="Гиперссылка" xfId="1" builtinId="8"/>
    <cellStyle name="Обычный" xfId="0" builtinId="0"/>
    <cellStyle name="Обычный 101 2 2" xfId="2"/>
    <cellStyle name="Обычный 16" xfId="3"/>
    <cellStyle name="Обычный 19" xfId="4"/>
    <cellStyle name="Обычный 2" xfId="5"/>
    <cellStyle name="Обычный 2 2" xfId="6"/>
    <cellStyle name="Обычный 2 2 2" xfId="7"/>
    <cellStyle name="Обычный 20" xfId="8"/>
    <cellStyle name="Обычный 3 2" xfId="9"/>
    <cellStyle name="Обычный_Лист1" xfId="10"/>
    <cellStyle name="常规 2" xfId="11"/>
    <cellStyle name="常规 2 13 2" xfId="12"/>
    <cellStyle name="常规 4 2" xfId="13"/>
    <cellStyle name="常规 7" xfId="14"/>
    <cellStyle name="常规_DT08040 吉腾礼花弹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85725</xdr:colOff>
      <xdr:row>0</xdr:row>
      <xdr:rowOff>0</xdr:rowOff>
    </xdr:from>
    <xdr:to>
      <xdr:col>11</xdr:col>
      <xdr:colOff>1085850</xdr:colOff>
      <xdr:row>8</xdr:row>
      <xdr:rowOff>180975</xdr:rowOff>
    </xdr:to>
    <xdr:pic>
      <xdr:nvPicPr>
        <xdr:cNvPr id="1026" name="Picture 1" descr="blank-ver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753350" y="0"/>
          <a:ext cx="36385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youtu.be/R0uYMZjpcA8" TargetMode="External"/><Relationship Id="rId117" Type="http://schemas.openxmlformats.org/officeDocument/2006/relationships/hyperlink" Target="https://youtu.be/5IlJcmdju0Q" TargetMode="External"/><Relationship Id="rId21" Type="http://schemas.openxmlformats.org/officeDocument/2006/relationships/hyperlink" Target="https://youtu.be/Ildju19pbWc" TargetMode="External"/><Relationship Id="rId42" Type="http://schemas.openxmlformats.org/officeDocument/2006/relationships/hyperlink" Target="https://youtu.be/ftQjSyjhJLs" TargetMode="External"/><Relationship Id="rId47" Type="http://schemas.openxmlformats.org/officeDocument/2006/relationships/hyperlink" Target="https://youtu.be/Es5s3k1yDZ8" TargetMode="External"/><Relationship Id="rId63" Type="http://schemas.openxmlformats.org/officeDocument/2006/relationships/hyperlink" Target="https://youtu.be/dwEH6faSCIE" TargetMode="External"/><Relationship Id="rId68" Type="http://schemas.openxmlformats.org/officeDocument/2006/relationships/hyperlink" Target="https://youtu.be/GzXlVDy4pk0" TargetMode="External"/><Relationship Id="rId84" Type="http://schemas.openxmlformats.org/officeDocument/2006/relationships/hyperlink" Target="https://youtu.be/udOXfitp-aU" TargetMode="External"/><Relationship Id="rId89" Type="http://schemas.openxmlformats.org/officeDocument/2006/relationships/hyperlink" Target="https://youtu.be/jsjhI0hVoMs" TargetMode="External"/><Relationship Id="rId112" Type="http://schemas.openxmlformats.org/officeDocument/2006/relationships/hyperlink" Target="https://youtu.be/y3fNIT1lOyg" TargetMode="External"/><Relationship Id="rId133" Type="http://schemas.openxmlformats.org/officeDocument/2006/relationships/hyperlink" Target="https://youtu.be/uE2lmNxVpyg" TargetMode="External"/><Relationship Id="rId138" Type="http://schemas.openxmlformats.org/officeDocument/2006/relationships/hyperlink" Target="https://youtu.be/Q4OnbrTM5kU" TargetMode="External"/><Relationship Id="rId154" Type="http://schemas.openxmlformats.org/officeDocument/2006/relationships/hyperlink" Target="https://youtu.be/76wfpZb8Iic" TargetMode="External"/><Relationship Id="rId159" Type="http://schemas.openxmlformats.org/officeDocument/2006/relationships/hyperlink" Target="https://youtu.be/gRSjd_OIFPI" TargetMode="External"/><Relationship Id="rId175" Type="http://schemas.openxmlformats.org/officeDocument/2006/relationships/hyperlink" Target="https://youtu.be/z-iM24tCg9Q" TargetMode="External"/><Relationship Id="rId170" Type="http://schemas.openxmlformats.org/officeDocument/2006/relationships/hyperlink" Target="https://youtu.be/Y4dJiSe8Izo" TargetMode="External"/><Relationship Id="rId16" Type="http://schemas.openxmlformats.org/officeDocument/2006/relationships/hyperlink" Target="https://youtu.be/p_JsBr7fbLM" TargetMode="External"/><Relationship Id="rId107" Type="http://schemas.openxmlformats.org/officeDocument/2006/relationships/hyperlink" Target="https://youtu.be/4pxsqC16xnU" TargetMode="External"/><Relationship Id="rId11" Type="http://schemas.openxmlformats.org/officeDocument/2006/relationships/hyperlink" Target="https://youtu.be/iXV4rigrJ-Y" TargetMode="External"/><Relationship Id="rId32" Type="http://schemas.openxmlformats.org/officeDocument/2006/relationships/hyperlink" Target="https://youtu.be/GyDBtB7yFrQ" TargetMode="External"/><Relationship Id="rId37" Type="http://schemas.openxmlformats.org/officeDocument/2006/relationships/hyperlink" Target="https://youtu.be/FBkvX-gEKJ0" TargetMode="External"/><Relationship Id="rId53" Type="http://schemas.openxmlformats.org/officeDocument/2006/relationships/hyperlink" Target="https://youtu.be/1s-tXXjrGEw" TargetMode="External"/><Relationship Id="rId58" Type="http://schemas.openxmlformats.org/officeDocument/2006/relationships/hyperlink" Target="https://youtu.be/_kuOAkZQ5Ns" TargetMode="External"/><Relationship Id="rId74" Type="http://schemas.openxmlformats.org/officeDocument/2006/relationships/hyperlink" Target="https://youtu.be/clDeJ1rcSY4" TargetMode="External"/><Relationship Id="rId79" Type="http://schemas.openxmlformats.org/officeDocument/2006/relationships/hyperlink" Target="https://youtu.be/VOw8Okms918" TargetMode="External"/><Relationship Id="rId102" Type="http://schemas.openxmlformats.org/officeDocument/2006/relationships/hyperlink" Target="https://youtu.be/EmxBaO291NU" TargetMode="External"/><Relationship Id="rId123" Type="http://schemas.openxmlformats.org/officeDocument/2006/relationships/hyperlink" Target="https://youtu.be/0KCk7uDwDrs" TargetMode="External"/><Relationship Id="rId128" Type="http://schemas.openxmlformats.org/officeDocument/2006/relationships/hyperlink" Target="https://youtu.be/-l6fdQ-YdHg" TargetMode="External"/><Relationship Id="rId144" Type="http://schemas.openxmlformats.org/officeDocument/2006/relationships/hyperlink" Target="https://youtu.be/SPtTMpPBzjg" TargetMode="External"/><Relationship Id="rId149" Type="http://schemas.openxmlformats.org/officeDocument/2006/relationships/hyperlink" Target="https://youtu.be/NY9bG1NVbVs" TargetMode="External"/><Relationship Id="rId5" Type="http://schemas.openxmlformats.org/officeDocument/2006/relationships/hyperlink" Target="https://youtu.be/1J3ShTqJSXg" TargetMode="External"/><Relationship Id="rId90" Type="http://schemas.openxmlformats.org/officeDocument/2006/relationships/hyperlink" Target="https://youtu.be/ijyETeMlx94" TargetMode="External"/><Relationship Id="rId95" Type="http://schemas.openxmlformats.org/officeDocument/2006/relationships/hyperlink" Target="https://youtu.be/md_BktILomA" TargetMode="External"/><Relationship Id="rId160" Type="http://schemas.openxmlformats.org/officeDocument/2006/relationships/hyperlink" Target="https://youtu.be/KDcEvA9y2Lo" TargetMode="External"/><Relationship Id="rId165" Type="http://schemas.openxmlformats.org/officeDocument/2006/relationships/hyperlink" Target="https://youtu.be/K4RLmJmb_pM" TargetMode="External"/><Relationship Id="rId22" Type="http://schemas.openxmlformats.org/officeDocument/2006/relationships/hyperlink" Target="https://youtu.be/Iye8DUXid-M" TargetMode="External"/><Relationship Id="rId27" Type="http://schemas.openxmlformats.org/officeDocument/2006/relationships/hyperlink" Target="https://youtu.be/Jyy2EyTFjD8" TargetMode="External"/><Relationship Id="rId43" Type="http://schemas.openxmlformats.org/officeDocument/2006/relationships/hyperlink" Target="https://youtu.be/sI_TW59TIW8" TargetMode="External"/><Relationship Id="rId48" Type="http://schemas.openxmlformats.org/officeDocument/2006/relationships/hyperlink" Target="https://youtu.be/bljKHZVhPcA" TargetMode="External"/><Relationship Id="rId64" Type="http://schemas.openxmlformats.org/officeDocument/2006/relationships/hyperlink" Target="https://youtu.be/wBvGc1R5ayg" TargetMode="External"/><Relationship Id="rId69" Type="http://schemas.openxmlformats.org/officeDocument/2006/relationships/hyperlink" Target="https://youtu.be/OmzoxTg0XGQ" TargetMode="External"/><Relationship Id="rId113" Type="http://schemas.openxmlformats.org/officeDocument/2006/relationships/hyperlink" Target="https://youtu.be/veAozz9Avpo" TargetMode="External"/><Relationship Id="rId118" Type="http://schemas.openxmlformats.org/officeDocument/2006/relationships/hyperlink" Target="https://youtu.be/uwgLwabl6xo" TargetMode="External"/><Relationship Id="rId134" Type="http://schemas.openxmlformats.org/officeDocument/2006/relationships/hyperlink" Target="https://youtu.be/Lkq8MLhnKHE" TargetMode="External"/><Relationship Id="rId139" Type="http://schemas.openxmlformats.org/officeDocument/2006/relationships/hyperlink" Target="https://youtu.be/6YmuullhiqA" TargetMode="External"/><Relationship Id="rId80" Type="http://schemas.openxmlformats.org/officeDocument/2006/relationships/hyperlink" Target="https://youtu.be/ubcIdLye3pE" TargetMode="External"/><Relationship Id="rId85" Type="http://schemas.openxmlformats.org/officeDocument/2006/relationships/hyperlink" Target="https://youtu.be/iB-7_11xluk" TargetMode="External"/><Relationship Id="rId150" Type="http://schemas.openxmlformats.org/officeDocument/2006/relationships/hyperlink" Target="https://youtu.be/q7knvNSs5gQ" TargetMode="External"/><Relationship Id="rId155" Type="http://schemas.openxmlformats.org/officeDocument/2006/relationships/hyperlink" Target="https://youtu.be/ASgvhMT2Cb0" TargetMode="External"/><Relationship Id="rId171" Type="http://schemas.openxmlformats.org/officeDocument/2006/relationships/hyperlink" Target="https://youtu.be/naDVMx1xaEk" TargetMode="External"/><Relationship Id="rId176" Type="http://schemas.openxmlformats.org/officeDocument/2006/relationships/hyperlink" Target="https://youtu.be/S-N2X9UXtxg" TargetMode="External"/><Relationship Id="rId12" Type="http://schemas.openxmlformats.org/officeDocument/2006/relationships/hyperlink" Target="https://youtu.be/jKd-NTeprRM" TargetMode="External"/><Relationship Id="rId17" Type="http://schemas.openxmlformats.org/officeDocument/2006/relationships/hyperlink" Target="https://youtu.be/RyBFBCflJL4" TargetMode="External"/><Relationship Id="rId33" Type="http://schemas.openxmlformats.org/officeDocument/2006/relationships/hyperlink" Target="https://youtu.be/c-wjD6dn4Po" TargetMode="External"/><Relationship Id="rId38" Type="http://schemas.openxmlformats.org/officeDocument/2006/relationships/hyperlink" Target="https://youtu.be/-R8bFbUJNHM" TargetMode="External"/><Relationship Id="rId59" Type="http://schemas.openxmlformats.org/officeDocument/2006/relationships/hyperlink" Target="https://youtu.be/RSi7Z2ZaAy4" TargetMode="External"/><Relationship Id="rId103" Type="http://schemas.openxmlformats.org/officeDocument/2006/relationships/hyperlink" Target="https://youtu.be/jwH-GJegyJQ" TargetMode="External"/><Relationship Id="rId108" Type="http://schemas.openxmlformats.org/officeDocument/2006/relationships/hyperlink" Target="https://youtu.be/B8xQkjgIVx8" TargetMode="External"/><Relationship Id="rId124" Type="http://schemas.openxmlformats.org/officeDocument/2006/relationships/hyperlink" Target="https://youtu.be/7uiMSatZtnE" TargetMode="External"/><Relationship Id="rId129" Type="http://schemas.openxmlformats.org/officeDocument/2006/relationships/hyperlink" Target="https://youtu.be/dGmDQNKvj-Q" TargetMode="External"/><Relationship Id="rId54" Type="http://schemas.openxmlformats.org/officeDocument/2006/relationships/hyperlink" Target="https://youtu.be/WEBhlTrV7Kg" TargetMode="External"/><Relationship Id="rId70" Type="http://schemas.openxmlformats.org/officeDocument/2006/relationships/hyperlink" Target="https://youtu.be/ev168E1C50c" TargetMode="External"/><Relationship Id="rId75" Type="http://schemas.openxmlformats.org/officeDocument/2006/relationships/hyperlink" Target="https://youtu.be/ScvGpd_q8zo" TargetMode="External"/><Relationship Id="rId91" Type="http://schemas.openxmlformats.org/officeDocument/2006/relationships/hyperlink" Target="https://youtu.be/y8oO6GVCd44" TargetMode="External"/><Relationship Id="rId96" Type="http://schemas.openxmlformats.org/officeDocument/2006/relationships/hyperlink" Target="https://youtu.be/xPonFp0nso0" TargetMode="External"/><Relationship Id="rId140" Type="http://schemas.openxmlformats.org/officeDocument/2006/relationships/hyperlink" Target="https://youtu.be/45XmkEqHXR4" TargetMode="External"/><Relationship Id="rId145" Type="http://schemas.openxmlformats.org/officeDocument/2006/relationships/hyperlink" Target="https://youtu.be/VAi8uAXzU5Y" TargetMode="External"/><Relationship Id="rId161" Type="http://schemas.openxmlformats.org/officeDocument/2006/relationships/hyperlink" Target="https://youtu.be/OuTQ1PvwPtA" TargetMode="External"/><Relationship Id="rId166" Type="http://schemas.openxmlformats.org/officeDocument/2006/relationships/hyperlink" Target="https://youtu.be/Lq8rc0d4uXk" TargetMode="External"/><Relationship Id="rId1" Type="http://schemas.openxmlformats.org/officeDocument/2006/relationships/hyperlink" Target="http://www.premier-salut.ru/" TargetMode="External"/><Relationship Id="rId6" Type="http://schemas.openxmlformats.org/officeDocument/2006/relationships/hyperlink" Target="https://youtu.be/7C5S5ZIZexI" TargetMode="External"/><Relationship Id="rId23" Type="http://schemas.openxmlformats.org/officeDocument/2006/relationships/hyperlink" Target="https://youtu.be/mFNCMXXYDDM" TargetMode="External"/><Relationship Id="rId28" Type="http://schemas.openxmlformats.org/officeDocument/2006/relationships/hyperlink" Target="https://youtu.be/bb75Z82pcMY" TargetMode="External"/><Relationship Id="rId49" Type="http://schemas.openxmlformats.org/officeDocument/2006/relationships/hyperlink" Target="https://youtu.be/wgzSwTgP_t4" TargetMode="External"/><Relationship Id="rId114" Type="http://schemas.openxmlformats.org/officeDocument/2006/relationships/hyperlink" Target="https://youtu.be/7a3Ex91MNdU" TargetMode="External"/><Relationship Id="rId119" Type="http://schemas.openxmlformats.org/officeDocument/2006/relationships/hyperlink" Target="https://youtu.be/xPonFp0nso0" TargetMode="External"/><Relationship Id="rId10" Type="http://schemas.openxmlformats.org/officeDocument/2006/relationships/hyperlink" Target="https://youtu.be/JIyo7FIjbIg" TargetMode="External"/><Relationship Id="rId31" Type="http://schemas.openxmlformats.org/officeDocument/2006/relationships/hyperlink" Target="https://youtu.be/QQcGjYu_Q8U" TargetMode="External"/><Relationship Id="rId44" Type="http://schemas.openxmlformats.org/officeDocument/2006/relationships/hyperlink" Target="https://youtu.be/waGdPxc9Cxc" TargetMode="External"/><Relationship Id="rId52" Type="http://schemas.openxmlformats.org/officeDocument/2006/relationships/hyperlink" Target="https://youtu.be/wgzSwTgP_t4" TargetMode="External"/><Relationship Id="rId60" Type="http://schemas.openxmlformats.org/officeDocument/2006/relationships/hyperlink" Target="https://youtu.be/ld5019BS3kc" TargetMode="External"/><Relationship Id="rId65" Type="http://schemas.openxmlformats.org/officeDocument/2006/relationships/hyperlink" Target="https://youtu.be/Z4LD1ER4MwQ" TargetMode="External"/><Relationship Id="rId73" Type="http://schemas.openxmlformats.org/officeDocument/2006/relationships/hyperlink" Target="https://youtu.be/lJ5-Ja593MA" TargetMode="External"/><Relationship Id="rId78" Type="http://schemas.openxmlformats.org/officeDocument/2006/relationships/hyperlink" Target="https://youtu.be/S2kPi8CoWBg" TargetMode="External"/><Relationship Id="rId81" Type="http://schemas.openxmlformats.org/officeDocument/2006/relationships/hyperlink" Target="https://youtu.be/ulXRuDzX9qk" TargetMode="External"/><Relationship Id="rId86" Type="http://schemas.openxmlformats.org/officeDocument/2006/relationships/hyperlink" Target="https://youtu.be/skt7ipafzUs" TargetMode="External"/><Relationship Id="rId94" Type="http://schemas.openxmlformats.org/officeDocument/2006/relationships/hyperlink" Target="https://youtu.be/vWyQlMnSQAE" TargetMode="External"/><Relationship Id="rId99" Type="http://schemas.openxmlformats.org/officeDocument/2006/relationships/hyperlink" Target="https://youtu.be/cGV9A26359A" TargetMode="External"/><Relationship Id="rId101" Type="http://schemas.openxmlformats.org/officeDocument/2006/relationships/hyperlink" Target="https://youtu.be/rj0furuFToA" TargetMode="External"/><Relationship Id="rId122" Type="http://schemas.openxmlformats.org/officeDocument/2006/relationships/hyperlink" Target="https://youtu.be/nbE7sdsU1Ew" TargetMode="External"/><Relationship Id="rId130" Type="http://schemas.openxmlformats.org/officeDocument/2006/relationships/hyperlink" Target="https://youtu.be/RcM9Y1Rp1HI" TargetMode="External"/><Relationship Id="rId135" Type="http://schemas.openxmlformats.org/officeDocument/2006/relationships/hyperlink" Target="https://youtu.be/BEEKhcnyW2g" TargetMode="External"/><Relationship Id="rId143" Type="http://schemas.openxmlformats.org/officeDocument/2006/relationships/hyperlink" Target="https://youtu.be/aFoYhhqK3ZM" TargetMode="External"/><Relationship Id="rId148" Type="http://schemas.openxmlformats.org/officeDocument/2006/relationships/hyperlink" Target="https://youtu.be/_2Pyt7VvekU" TargetMode="External"/><Relationship Id="rId151" Type="http://schemas.openxmlformats.org/officeDocument/2006/relationships/hyperlink" Target="https://youtu.be/UP_7ir0rDpU" TargetMode="External"/><Relationship Id="rId156" Type="http://schemas.openxmlformats.org/officeDocument/2006/relationships/hyperlink" Target="https://youtu.be/TbNZhBk26I0" TargetMode="External"/><Relationship Id="rId164" Type="http://schemas.openxmlformats.org/officeDocument/2006/relationships/hyperlink" Target="https://youtu.be/FrBqiChU0e4" TargetMode="External"/><Relationship Id="rId169" Type="http://schemas.openxmlformats.org/officeDocument/2006/relationships/hyperlink" Target="https://youtu.be/MjCqtlGsSCE" TargetMode="External"/><Relationship Id="rId177" Type="http://schemas.openxmlformats.org/officeDocument/2006/relationships/printerSettings" Target="../printerSettings/printerSettings1.bin"/><Relationship Id="rId4" Type="http://schemas.openxmlformats.org/officeDocument/2006/relationships/hyperlink" Target="https://youtu.be/xq8-4g_eVHc" TargetMode="External"/><Relationship Id="rId9" Type="http://schemas.openxmlformats.org/officeDocument/2006/relationships/hyperlink" Target="https://www.youtube.com/watch?v=VtRzL4MfL5U" TargetMode="External"/><Relationship Id="rId172" Type="http://schemas.openxmlformats.org/officeDocument/2006/relationships/hyperlink" Target="https://youtu.be/cUarSM0T804" TargetMode="External"/><Relationship Id="rId13" Type="http://schemas.openxmlformats.org/officeDocument/2006/relationships/hyperlink" Target="https://youtu.be/M-RB_hplFmg" TargetMode="External"/><Relationship Id="rId18" Type="http://schemas.openxmlformats.org/officeDocument/2006/relationships/hyperlink" Target="https://youtu.be/McrLbxakS-E" TargetMode="External"/><Relationship Id="rId39" Type="http://schemas.openxmlformats.org/officeDocument/2006/relationships/hyperlink" Target="https://youtu.be/pNBT-XRuoSs" TargetMode="External"/><Relationship Id="rId109" Type="http://schemas.openxmlformats.org/officeDocument/2006/relationships/hyperlink" Target="https://youtu.be/MHcRM-rSOPg" TargetMode="External"/><Relationship Id="rId34" Type="http://schemas.openxmlformats.org/officeDocument/2006/relationships/hyperlink" Target="https://youtu.be/46S41PiymBk" TargetMode="External"/><Relationship Id="rId50" Type="http://schemas.openxmlformats.org/officeDocument/2006/relationships/hyperlink" Target="https://youtu.be/45XmkEqHXR4" TargetMode="External"/><Relationship Id="rId55" Type="http://schemas.openxmlformats.org/officeDocument/2006/relationships/hyperlink" Target="https://youtu.be/---TeQU9bIc" TargetMode="External"/><Relationship Id="rId76" Type="http://schemas.openxmlformats.org/officeDocument/2006/relationships/hyperlink" Target="https://youtu.be/Dc-h2WQCkTw" TargetMode="External"/><Relationship Id="rId97" Type="http://schemas.openxmlformats.org/officeDocument/2006/relationships/hyperlink" Target="https://youtu.be/eaXORFEYc4w" TargetMode="External"/><Relationship Id="rId104" Type="http://schemas.openxmlformats.org/officeDocument/2006/relationships/hyperlink" Target="https://youtu.be/6g8kVJvQ6_0" TargetMode="External"/><Relationship Id="rId120" Type="http://schemas.openxmlformats.org/officeDocument/2006/relationships/hyperlink" Target="https://youtu.be/jaK7xnw9hmo" TargetMode="External"/><Relationship Id="rId125" Type="http://schemas.openxmlformats.org/officeDocument/2006/relationships/hyperlink" Target="https://youtu.be/_ndFHBatbpY" TargetMode="External"/><Relationship Id="rId141" Type="http://schemas.openxmlformats.org/officeDocument/2006/relationships/hyperlink" Target="https://youtu.be/q89cArZj5iI" TargetMode="External"/><Relationship Id="rId146" Type="http://schemas.openxmlformats.org/officeDocument/2006/relationships/hyperlink" Target="https://youtu.be/3CODdbcbFQE" TargetMode="External"/><Relationship Id="rId167" Type="http://schemas.openxmlformats.org/officeDocument/2006/relationships/hyperlink" Target="https://youtu.be/4SoqeGlEmHE" TargetMode="External"/><Relationship Id="rId7" Type="http://schemas.openxmlformats.org/officeDocument/2006/relationships/hyperlink" Target="https://youtu.be/279GZWJ5s3s" TargetMode="External"/><Relationship Id="rId71" Type="http://schemas.openxmlformats.org/officeDocument/2006/relationships/hyperlink" Target="https://youtu.be/oKaxPImoFZo" TargetMode="External"/><Relationship Id="rId92" Type="http://schemas.openxmlformats.org/officeDocument/2006/relationships/hyperlink" Target="https://youtu.be/m0LGFV1s6hc" TargetMode="External"/><Relationship Id="rId162" Type="http://schemas.openxmlformats.org/officeDocument/2006/relationships/hyperlink" Target="https://youtu.be/ey-ozP0GURk" TargetMode="External"/><Relationship Id="rId2" Type="http://schemas.openxmlformats.org/officeDocument/2006/relationships/hyperlink" Target="https://youtu.be/Bur9W_bczG4" TargetMode="External"/><Relationship Id="rId29" Type="http://schemas.openxmlformats.org/officeDocument/2006/relationships/hyperlink" Target="https://youtu.be/JuMk0nWlV-M" TargetMode="External"/><Relationship Id="rId24" Type="http://schemas.openxmlformats.org/officeDocument/2006/relationships/hyperlink" Target="https://youtu.be/XuRtcsrGhw0" TargetMode="External"/><Relationship Id="rId40" Type="http://schemas.openxmlformats.org/officeDocument/2006/relationships/hyperlink" Target="https://youtu.be/LKMRNu03OlQ" TargetMode="External"/><Relationship Id="rId45" Type="http://schemas.openxmlformats.org/officeDocument/2006/relationships/hyperlink" Target="https://youtu.be/urIAM8B7iJ0" TargetMode="External"/><Relationship Id="rId66" Type="http://schemas.openxmlformats.org/officeDocument/2006/relationships/hyperlink" Target="https://youtu.be/LFTaGXmHSVI" TargetMode="External"/><Relationship Id="rId87" Type="http://schemas.openxmlformats.org/officeDocument/2006/relationships/hyperlink" Target="https://youtu.be/fqM9xEpfvXQ" TargetMode="External"/><Relationship Id="rId110" Type="http://schemas.openxmlformats.org/officeDocument/2006/relationships/hyperlink" Target="https://youtu.be/VB3SmT0UY9I" TargetMode="External"/><Relationship Id="rId115" Type="http://schemas.openxmlformats.org/officeDocument/2006/relationships/hyperlink" Target="https://youtu.be/aMCATuIun78" TargetMode="External"/><Relationship Id="rId131" Type="http://schemas.openxmlformats.org/officeDocument/2006/relationships/hyperlink" Target="https://youtu.be/77S9sBfwKSU" TargetMode="External"/><Relationship Id="rId136" Type="http://schemas.openxmlformats.org/officeDocument/2006/relationships/hyperlink" Target="https://youtu.be/PfCLEqDG-Q0" TargetMode="External"/><Relationship Id="rId157" Type="http://schemas.openxmlformats.org/officeDocument/2006/relationships/hyperlink" Target="https://youtu.be/Sm3LfwHKgro" TargetMode="External"/><Relationship Id="rId178" Type="http://schemas.openxmlformats.org/officeDocument/2006/relationships/drawing" Target="../drawings/drawing1.xml"/><Relationship Id="rId61" Type="http://schemas.openxmlformats.org/officeDocument/2006/relationships/hyperlink" Target="https://youtu.be/HOgLxJCl_ms" TargetMode="External"/><Relationship Id="rId82" Type="http://schemas.openxmlformats.org/officeDocument/2006/relationships/hyperlink" Target="https://youtu.be/7rK5KZvrB3c" TargetMode="External"/><Relationship Id="rId152" Type="http://schemas.openxmlformats.org/officeDocument/2006/relationships/hyperlink" Target="https://youtu.be/dH2-1lW6mhs" TargetMode="External"/><Relationship Id="rId173" Type="http://schemas.openxmlformats.org/officeDocument/2006/relationships/hyperlink" Target="https://youtu.be/QB9K2_Nz-uQ" TargetMode="External"/><Relationship Id="rId19" Type="http://schemas.openxmlformats.org/officeDocument/2006/relationships/hyperlink" Target="https://youtu.be/ATcWb5SYzqo" TargetMode="External"/><Relationship Id="rId14" Type="http://schemas.openxmlformats.org/officeDocument/2006/relationships/hyperlink" Target="https://youtu.be/eL_E5ZKCNtY" TargetMode="External"/><Relationship Id="rId30" Type="http://schemas.openxmlformats.org/officeDocument/2006/relationships/hyperlink" Target="https://youtu.be/SjpPm-koMPo" TargetMode="External"/><Relationship Id="rId35" Type="http://schemas.openxmlformats.org/officeDocument/2006/relationships/hyperlink" Target="https://youtu.be/4rPOg1LU-Po" TargetMode="External"/><Relationship Id="rId56" Type="http://schemas.openxmlformats.org/officeDocument/2006/relationships/hyperlink" Target="https://youtu.be/jlVsSM4AEqw" TargetMode="External"/><Relationship Id="rId77" Type="http://schemas.openxmlformats.org/officeDocument/2006/relationships/hyperlink" Target="https://youtu.be/k8e5FFCJUXE" TargetMode="External"/><Relationship Id="rId100" Type="http://schemas.openxmlformats.org/officeDocument/2006/relationships/hyperlink" Target="https://youtu.be/AQpFCNeaorc" TargetMode="External"/><Relationship Id="rId105" Type="http://schemas.openxmlformats.org/officeDocument/2006/relationships/hyperlink" Target="https://youtu.be/UA3rWrMucVE" TargetMode="External"/><Relationship Id="rId126" Type="http://schemas.openxmlformats.org/officeDocument/2006/relationships/hyperlink" Target="https://youtu.be/FmDEk8Hm1e0" TargetMode="External"/><Relationship Id="rId147" Type="http://schemas.openxmlformats.org/officeDocument/2006/relationships/hyperlink" Target="https://youtu.be/l28eFtBSpWw" TargetMode="External"/><Relationship Id="rId168" Type="http://schemas.openxmlformats.org/officeDocument/2006/relationships/hyperlink" Target="https://youtu.be/SAPALEYxl8E" TargetMode="External"/><Relationship Id="rId8" Type="http://schemas.openxmlformats.org/officeDocument/2006/relationships/hyperlink" Target="https://youtu.be/XWI72h0QX1c" TargetMode="External"/><Relationship Id="rId51" Type="http://schemas.openxmlformats.org/officeDocument/2006/relationships/hyperlink" Target="https://youtu.be/wgzSwTgP_t4" TargetMode="External"/><Relationship Id="rId72" Type="http://schemas.openxmlformats.org/officeDocument/2006/relationships/hyperlink" Target="https://youtu.be/Kh-l9Pt9A5c" TargetMode="External"/><Relationship Id="rId93" Type="http://schemas.openxmlformats.org/officeDocument/2006/relationships/hyperlink" Target="https://youtu.be/WyaX5HBQxqw" TargetMode="External"/><Relationship Id="rId98" Type="http://schemas.openxmlformats.org/officeDocument/2006/relationships/hyperlink" Target="https://youtu.be/sJw9CzkFvkY" TargetMode="External"/><Relationship Id="rId121" Type="http://schemas.openxmlformats.org/officeDocument/2006/relationships/hyperlink" Target="https://youtu.be/gZeUgUJmZuU" TargetMode="External"/><Relationship Id="rId142" Type="http://schemas.openxmlformats.org/officeDocument/2006/relationships/hyperlink" Target="https://youtu.be/WAilB6Qf8rY" TargetMode="External"/><Relationship Id="rId163" Type="http://schemas.openxmlformats.org/officeDocument/2006/relationships/hyperlink" Target="https://youtu.be/gAghu2te5PA" TargetMode="External"/><Relationship Id="rId3" Type="http://schemas.openxmlformats.org/officeDocument/2006/relationships/hyperlink" Target="https://youtu.be/Cc-pSv8AY-0" TargetMode="External"/><Relationship Id="rId25" Type="http://schemas.openxmlformats.org/officeDocument/2006/relationships/hyperlink" Target="https://youtu.be/qjEROQ-xO2o" TargetMode="External"/><Relationship Id="rId46" Type="http://schemas.openxmlformats.org/officeDocument/2006/relationships/hyperlink" Target="https://youtu.be/-JEy6kPoqn0" TargetMode="External"/><Relationship Id="rId67" Type="http://schemas.openxmlformats.org/officeDocument/2006/relationships/hyperlink" Target="https://youtu.be/sdW4LkbPWvQ" TargetMode="External"/><Relationship Id="rId116" Type="http://schemas.openxmlformats.org/officeDocument/2006/relationships/hyperlink" Target="https://youtu.be/fPezHm5wnF4" TargetMode="External"/><Relationship Id="rId137" Type="http://schemas.openxmlformats.org/officeDocument/2006/relationships/hyperlink" Target="https://youtu.be/8dlleTrDK2g" TargetMode="External"/><Relationship Id="rId158" Type="http://schemas.openxmlformats.org/officeDocument/2006/relationships/hyperlink" Target="https://youtu.be/l77Vg4yudYg" TargetMode="External"/><Relationship Id="rId20" Type="http://schemas.openxmlformats.org/officeDocument/2006/relationships/hyperlink" Target="https://youtu.be/X0_w5CuQ7QA" TargetMode="External"/><Relationship Id="rId41" Type="http://schemas.openxmlformats.org/officeDocument/2006/relationships/hyperlink" Target="https://youtu.be/-kmkOtZI6do" TargetMode="External"/><Relationship Id="rId62" Type="http://schemas.openxmlformats.org/officeDocument/2006/relationships/hyperlink" Target="https://youtu.be/bhfQG_gKAc8" TargetMode="External"/><Relationship Id="rId83" Type="http://schemas.openxmlformats.org/officeDocument/2006/relationships/hyperlink" Target="https://youtu.be/-iuN2V2DgQw" TargetMode="External"/><Relationship Id="rId88" Type="http://schemas.openxmlformats.org/officeDocument/2006/relationships/hyperlink" Target="https://youtu.be/vNZrkXtHoE4" TargetMode="External"/><Relationship Id="rId111" Type="http://schemas.openxmlformats.org/officeDocument/2006/relationships/hyperlink" Target="https://youtu.be/veAozz9Avpo" TargetMode="External"/><Relationship Id="rId132" Type="http://schemas.openxmlformats.org/officeDocument/2006/relationships/hyperlink" Target="https://youtu.be/7FDHsXuZDJw" TargetMode="External"/><Relationship Id="rId153" Type="http://schemas.openxmlformats.org/officeDocument/2006/relationships/hyperlink" Target="https://youtu.be/oFYWClja3JU" TargetMode="External"/><Relationship Id="rId174" Type="http://schemas.openxmlformats.org/officeDocument/2006/relationships/hyperlink" Target="https://youtu.be/vC-Mav2UsrE" TargetMode="External"/><Relationship Id="rId15" Type="http://schemas.openxmlformats.org/officeDocument/2006/relationships/hyperlink" Target="https://youtu.be/3L3U249_ixI" TargetMode="External"/><Relationship Id="rId36" Type="http://schemas.openxmlformats.org/officeDocument/2006/relationships/hyperlink" Target="https://youtu.be/shPS7X29vBY" TargetMode="External"/><Relationship Id="rId57" Type="http://schemas.openxmlformats.org/officeDocument/2006/relationships/hyperlink" Target="https://youtu.be/PW8OAqNpufo" TargetMode="External"/><Relationship Id="rId106" Type="http://schemas.openxmlformats.org/officeDocument/2006/relationships/hyperlink" Target="https://youtu.be/qDn3hEkAPbQ" TargetMode="External"/><Relationship Id="rId127" Type="http://schemas.openxmlformats.org/officeDocument/2006/relationships/hyperlink" Target="https://youtu.be/FbYAmoXJJ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7"/>
  <sheetViews>
    <sheetView tabSelected="1" workbookViewId="0">
      <selection sqref="A1:B1"/>
    </sheetView>
  </sheetViews>
  <sheetFormatPr defaultRowHeight="15"/>
  <cols>
    <col min="1" max="1" width="12.5703125" customWidth="1"/>
    <col min="2" max="2" width="37.5703125" bestFit="1" customWidth="1"/>
    <col min="3" max="3" width="7.28515625" style="1" customWidth="1"/>
    <col min="4" max="4" width="9.42578125" style="1" customWidth="1"/>
    <col min="5" max="5" width="11.85546875" customWidth="1"/>
    <col min="6" max="6" width="10.5703125" customWidth="1"/>
    <col min="7" max="7" width="18" style="162" customWidth="1"/>
    <col min="8" max="8" width="7.7109375" style="9" customWidth="1"/>
    <col min="9" max="9" width="18.7109375" style="8" customWidth="1"/>
    <col min="10" max="10" width="11.7109375" customWidth="1"/>
    <col min="12" max="12" width="16.42578125" customWidth="1"/>
  </cols>
  <sheetData>
    <row r="1" spans="1:12">
      <c r="A1" s="172" t="s">
        <v>14</v>
      </c>
      <c r="B1" s="172"/>
      <c r="C1" s="2"/>
    </row>
    <row r="2" spans="1:12" ht="15" customHeight="1">
      <c r="A2" s="171" t="s">
        <v>13</v>
      </c>
      <c r="B2" s="171"/>
      <c r="C2" s="171"/>
    </row>
    <row r="3" spans="1:12">
      <c r="A3" s="174" t="s">
        <v>15</v>
      </c>
      <c r="B3" s="174"/>
      <c r="C3" s="174"/>
    </row>
    <row r="4" spans="1:12">
      <c r="A4" s="173" t="s">
        <v>1</v>
      </c>
      <c r="B4" s="173"/>
      <c r="C4" s="173"/>
    </row>
    <row r="5" spans="1:12">
      <c r="A5" s="176" t="s">
        <v>2</v>
      </c>
      <c r="B5" s="176"/>
      <c r="C5" s="176"/>
      <c r="D5" s="5"/>
      <c r="E5" s="3"/>
    </row>
    <row r="6" spans="1:12">
      <c r="A6" s="7" t="s">
        <v>509</v>
      </c>
      <c r="B6" s="4"/>
      <c r="C6" s="6"/>
      <c r="D6" s="5"/>
      <c r="E6" s="3"/>
    </row>
    <row r="8" spans="1:12" ht="15" customHeight="1">
      <c r="C8"/>
      <c r="D8"/>
      <c r="G8" s="159"/>
      <c r="H8"/>
      <c r="I8"/>
    </row>
    <row r="9" spans="1:12" ht="28.5" customHeight="1">
      <c r="A9" s="10"/>
      <c r="B9" s="11" t="s">
        <v>16</v>
      </c>
      <c r="C9" s="183" t="s">
        <v>496</v>
      </c>
      <c r="D9" s="183"/>
      <c r="E9" s="183"/>
      <c r="F9" s="183"/>
      <c r="G9" s="163"/>
      <c r="H9" s="175" t="s">
        <v>17</v>
      </c>
      <c r="I9" s="175"/>
      <c r="J9" s="177" t="s">
        <v>18</v>
      </c>
      <c r="K9" s="177"/>
      <c r="L9" s="13"/>
    </row>
    <row r="10" spans="1:12" ht="27" customHeight="1">
      <c r="A10" s="182" t="s">
        <v>19</v>
      </c>
      <c r="B10" s="182"/>
      <c r="C10" s="182"/>
      <c r="D10" s="182"/>
      <c r="E10" s="182"/>
      <c r="F10" s="182"/>
      <c r="G10" s="182"/>
      <c r="H10" s="178">
        <v>0</v>
      </c>
      <c r="I10" s="178"/>
      <c r="J10" s="179" t="s">
        <v>20</v>
      </c>
      <c r="K10" s="180"/>
      <c r="L10" s="181" t="s">
        <v>21</v>
      </c>
    </row>
    <row r="11" spans="1:12" ht="41.25" customHeight="1">
      <c r="A11" s="14" t="s">
        <v>22</v>
      </c>
      <c r="B11" s="15" t="s">
        <v>23</v>
      </c>
      <c r="C11" s="15" t="s">
        <v>31</v>
      </c>
      <c r="D11" s="16" t="s">
        <v>0</v>
      </c>
      <c r="E11" s="17" t="s">
        <v>24</v>
      </c>
      <c r="F11" s="18" t="s">
        <v>25</v>
      </c>
      <c r="G11" s="164" t="s">
        <v>26</v>
      </c>
      <c r="H11" s="19" t="s">
        <v>27</v>
      </c>
      <c r="I11" s="19" t="s">
        <v>28</v>
      </c>
      <c r="J11" s="20" t="s">
        <v>29</v>
      </c>
      <c r="K11" s="20" t="s">
        <v>30</v>
      </c>
      <c r="L11" s="181"/>
    </row>
    <row r="12" spans="1:12" ht="15.75">
      <c r="B12" s="135" t="s">
        <v>32</v>
      </c>
      <c r="C12" s="135"/>
      <c r="D12" s="135"/>
      <c r="E12" s="135"/>
      <c r="F12" s="135"/>
      <c r="G12" s="165"/>
      <c r="H12" s="21"/>
      <c r="I12" s="21"/>
      <c r="J12" s="22"/>
      <c r="K12" s="22"/>
      <c r="L12" s="22"/>
    </row>
    <row r="13" spans="1:12">
      <c r="A13" s="23" t="s">
        <v>5</v>
      </c>
      <c r="B13" s="130" t="s">
        <v>98</v>
      </c>
      <c r="C13" s="24" t="s">
        <v>12</v>
      </c>
      <c r="D13" s="25" t="s">
        <v>33</v>
      </c>
      <c r="E13" s="26">
        <v>8</v>
      </c>
      <c r="F13" s="161">
        <v>235</v>
      </c>
      <c r="G13" s="49">
        <f>F13*96</f>
        <v>22560</v>
      </c>
      <c r="H13" s="28">
        <f>F13*(1-$H$10)</f>
        <v>235</v>
      </c>
      <c r="I13" s="28">
        <f>G13*(1-$H$10)</f>
        <v>22560</v>
      </c>
      <c r="J13" s="29"/>
      <c r="K13" s="29"/>
      <c r="L13" s="30">
        <f>(J13*H13*E13)+(K13*I13)</f>
        <v>0</v>
      </c>
    </row>
    <row r="14" spans="1:12">
      <c r="A14" s="23" t="s">
        <v>5</v>
      </c>
      <c r="B14" s="130" t="s">
        <v>106</v>
      </c>
      <c r="C14" s="31" t="s">
        <v>12</v>
      </c>
      <c r="D14" s="25" t="s">
        <v>33</v>
      </c>
      <c r="E14" s="26">
        <v>8</v>
      </c>
      <c r="F14" s="161">
        <v>235</v>
      </c>
      <c r="G14" s="49">
        <f>F14*96</f>
        <v>22560</v>
      </c>
      <c r="H14" s="28">
        <f t="shared" ref="H14:I42" si="0">F14*(1-$H$10)</f>
        <v>235</v>
      </c>
      <c r="I14" s="28">
        <f t="shared" si="0"/>
        <v>22560</v>
      </c>
      <c r="J14" s="29"/>
      <c r="K14" s="29"/>
      <c r="L14" s="30">
        <f>(J14*H14*E14)+(K14*I14)</f>
        <v>0</v>
      </c>
    </row>
    <row r="15" spans="1:12">
      <c r="A15" s="23" t="s">
        <v>5</v>
      </c>
      <c r="B15" s="130" t="s">
        <v>108</v>
      </c>
      <c r="C15" s="31" t="s">
        <v>12</v>
      </c>
      <c r="D15" s="25" t="s">
        <v>33</v>
      </c>
      <c r="E15" s="26">
        <v>8</v>
      </c>
      <c r="F15" s="161">
        <v>235</v>
      </c>
      <c r="G15" s="49">
        <f>F15*96</f>
        <v>22560</v>
      </c>
      <c r="H15" s="28">
        <f t="shared" si="0"/>
        <v>235</v>
      </c>
      <c r="I15" s="28">
        <f t="shared" si="0"/>
        <v>22560</v>
      </c>
      <c r="J15" s="29"/>
      <c r="K15" s="29"/>
      <c r="L15" s="30">
        <f>(J15*H15*E15)+(K15*I15)</f>
        <v>0</v>
      </c>
    </row>
    <row r="16" spans="1:12">
      <c r="A16" s="23" t="s">
        <v>5</v>
      </c>
      <c r="B16" s="134" t="s">
        <v>124</v>
      </c>
      <c r="C16" s="34"/>
      <c r="D16" s="25" t="s">
        <v>33</v>
      </c>
      <c r="E16" s="26">
        <v>8</v>
      </c>
      <c r="F16" s="161">
        <v>259</v>
      </c>
      <c r="G16" s="49">
        <f>F16*96</f>
        <v>24864</v>
      </c>
      <c r="H16" s="28">
        <f>F16*(1-$H$10)</f>
        <v>259</v>
      </c>
      <c r="I16" s="28">
        <f>G16*(1-$H$10)</f>
        <v>24864</v>
      </c>
      <c r="J16" s="29"/>
      <c r="K16" s="29"/>
      <c r="L16" s="30">
        <f>(J16*H16*E16)+(K16*I16)</f>
        <v>0</v>
      </c>
    </row>
    <row r="17" spans="1:12">
      <c r="A17" s="23" t="s">
        <v>5</v>
      </c>
      <c r="B17" s="130" t="s">
        <v>105</v>
      </c>
      <c r="C17" s="31" t="s">
        <v>12</v>
      </c>
      <c r="D17" s="25" t="s">
        <v>33</v>
      </c>
      <c r="E17" s="26">
        <v>8</v>
      </c>
      <c r="F17" s="161">
        <v>235</v>
      </c>
      <c r="G17" s="49">
        <f>F17*96</f>
        <v>22560</v>
      </c>
      <c r="H17" s="28">
        <f t="shared" si="0"/>
        <v>235</v>
      </c>
      <c r="I17" s="28">
        <f t="shared" si="0"/>
        <v>22560</v>
      </c>
      <c r="J17" s="29"/>
      <c r="K17" s="29"/>
      <c r="L17" s="30">
        <f>(J17*H17*E17)+(K17*I17)</f>
        <v>0</v>
      </c>
    </row>
    <row r="18" spans="1:12">
      <c r="A18" s="23" t="s">
        <v>5</v>
      </c>
      <c r="B18" s="134" t="s">
        <v>126</v>
      </c>
      <c r="C18" s="34"/>
      <c r="D18" s="25" t="s">
        <v>33</v>
      </c>
      <c r="E18" s="26">
        <v>8</v>
      </c>
      <c r="F18" s="161">
        <v>259</v>
      </c>
      <c r="G18" s="49">
        <f t="shared" ref="G18:G28" si="1">F18*96</f>
        <v>24864</v>
      </c>
      <c r="H18" s="28">
        <f>F18*(1-$H$10)</f>
        <v>259</v>
      </c>
      <c r="I18" s="28">
        <f t="shared" si="0"/>
        <v>24864</v>
      </c>
      <c r="J18" s="29"/>
      <c r="K18" s="29"/>
      <c r="L18" s="30">
        <f t="shared" ref="L18:L28" si="2">(J18*H18*E18)+(K18*I18)</f>
        <v>0</v>
      </c>
    </row>
    <row r="19" spans="1:12">
      <c r="A19" s="23" t="s">
        <v>5</v>
      </c>
      <c r="B19" s="134" t="s">
        <v>121</v>
      </c>
      <c r="C19" s="33"/>
      <c r="D19" s="25" t="s">
        <v>33</v>
      </c>
      <c r="E19" s="26">
        <v>8</v>
      </c>
      <c r="F19" s="161">
        <v>259</v>
      </c>
      <c r="G19" s="49">
        <f t="shared" si="1"/>
        <v>24864</v>
      </c>
      <c r="H19" s="28">
        <f t="shared" si="0"/>
        <v>259</v>
      </c>
      <c r="I19" s="28">
        <f t="shared" si="0"/>
        <v>24864</v>
      </c>
      <c r="J19" s="29"/>
      <c r="K19" s="29"/>
      <c r="L19" s="30">
        <f t="shared" si="2"/>
        <v>0</v>
      </c>
    </row>
    <row r="20" spans="1:12">
      <c r="A20" s="23" t="s">
        <v>5</v>
      </c>
      <c r="B20" s="134" t="s">
        <v>119</v>
      </c>
      <c r="C20" s="34"/>
      <c r="D20" s="25" t="s">
        <v>33</v>
      </c>
      <c r="E20" s="26">
        <v>8</v>
      </c>
      <c r="F20" s="161">
        <v>259</v>
      </c>
      <c r="G20" s="49">
        <f t="shared" si="1"/>
        <v>24864</v>
      </c>
      <c r="H20" s="28">
        <f t="shared" si="0"/>
        <v>259</v>
      </c>
      <c r="I20" s="28">
        <f t="shared" si="0"/>
        <v>24864</v>
      </c>
      <c r="J20" s="29"/>
      <c r="K20" s="29"/>
      <c r="L20" s="30">
        <f t="shared" si="2"/>
        <v>0</v>
      </c>
    </row>
    <row r="21" spans="1:12" ht="27">
      <c r="A21" s="23" t="s">
        <v>5</v>
      </c>
      <c r="B21" s="133" t="s">
        <v>128</v>
      </c>
      <c r="C21" s="34"/>
      <c r="D21" s="25" t="s">
        <v>33</v>
      </c>
      <c r="E21" s="26">
        <v>8</v>
      </c>
      <c r="F21" s="161">
        <v>259</v>
      </c>
      <c r="G21" s="49">
        <f t="shared" si="1"/>
        <v>24864</v>
      </c>
      <c r="H21" s="28">
        <f t="shared" si="0"/>
        <v>259</v>
      </c>
      <c r="I21" s="28">
        <f t="shared" si="0"/>
        <v>24864</v>
      </c>
      <c r="J21" s="29"/>
      <c r="K21" s="29"/>
      <c r="L21" s="30">
        <f t="shared" si="2"/>
        <v>0</v>
      </c>
    </row>
    <row r="22" spans="1:12">
      <c r="A22" s="23" t="s">
        <v>5</v>
      </c>
      <c r="B22" s="134" t="s">
        <v>118</v>
      </c>
      <c r="C22" s="34"/>
      <c r="D22" s="25" t="s">
        <v>33</v>
      </c>
      <c r="E22" s="26">
        <v>8</v>
      </c>
      <c r="F22" s="161">
        <v>259</v>
      </c>
      <c r="G22" s="49">
        <f t="shared" si="1"/>
        <v>24864</v>
      </c>
      <c r="H22" s="28">
        <f t="shared" si="0"/>
        <v>259</v>
      </c>
      <c r="I22" s="28">
        <f t="shared" si="0"/>
        <v>24864</v>
      </c>
      <c r="J22" s="29"/>
      <c r="K22" s="29"/>
      <c r="L22" s="30">
        <f t="shared" si="2"/>
        <v>0</v>
      </c>
    </row>
    <row r="23" spans="1:12">
      <c r="A23" s="23" t="s">
        <v>5</v>
      </c>
      <c r="B23" s="134" t="s">
        <v>122</v>
      </c>
      <c r="C23" s="34"/>
      <c r="D23" s="25" t="s">
        <v>33</v>
      </c>
      <c r="E23" s="26">
        <v>8</v>
      </c>
      <c r="F23" s="161">
        <v>259</v>
      </c>
      <c r="G23" s="49">
        <f t="shared" si="1"/>
        <v>24864</v>
      </c>
      <c r="H23" s="28">
        <f t="shared" si="0"/>
        <v>259</v>
      </c>
      <c r="I23" s="28">
        <f t="shared" si="0"/>
        <v>24864</v>
      </c>
      <c r="J23" s="29"/>
      <c r="K23" s="29"/>
      <c r="L23" s="30">
        <f t="shared" si="2"/>
        <v>0</v>
      </c>
    </row>
    <row r="24" spans="1:12" ht="27">
      <c r="A24" s="23" t="s">
        <v>5</v>
      </c>
      <c r="B24" s="130" t="s">
        <v>117</v>
      </c>
      <c r="C24" s="34"/>
      <c r="D24" s="25" t="s">
        <v>33</v>
      </c>
      <c r="E24" s="26">
        <v>8</v>
      </c>
      <c r="F24" s="161">
        <v>259</v>
      </c>
      <c r="G24" s="49">
        <f t="shared" si="1"/>
        <v>24864</v>
      </c>
      <c r="H24" s="28">
        <f t="shared" si="0"/>
        <v>259</v>
      </c>
      <c r="I24" s="28">
        <f t="shared" si="0"/>
        <v>24864</v>
      </c>
      <c r="J24" s="29"/>
      <c r="K24" s="29"/>
      <c r="L24" s="30">
        <f t="shared" si="2"/>
        <v>0</v>
      </c>
    </row>
    <row r="25" spans="1:12" ht="27">
      <c r="A25" s="23" t="s">
        <v>5</v>
      </c>
      <c r="B25" s="134" t="s">
        <v>127</v>
      </c>
      <c r="C25" s="31" t="s">
        <v>12</v>
      </c>
      <c r="D25" s="25" t="s">
        <v>33</v>
      </c>
      <c r="E25" s="26">
        <v>8</v>
      </c>
      <c r="F25" s="161">
        <v>259</v>
      </c>
      <c r="G25" s="49">
        <f t="shared" si="1"/>
        <v>24864</v>
      </c>
      <c r="H25" s="28">
        <f t="shared" si="0"/>
        <v>259</v>
      </c>
      <c r="I25" s="28">
        <f t="shared" si="0"/>
        <v>24864</v>
      </c>
      <c r="J25" s="29"/>
      <c r="K25" s="29"/>
      <c r="L25" s="30">
        <f t="shared" si="2"/>
        <v>0</v>
      </c>
    </row>
    <row r="26" spans="1:12" ht="27">
      <c r="A26" s="23" t="s">
        <v>5</v>
      </c>
      <c r="B26" s="134" t="s">
        <v>123</v>
      </c>
      <c r="C26" s="34"/>
      <c r="D26" s="25" t="s">
        <v>33</v>
      </c>
      <c r="E26" s="26">
        <v>8</v>
      </c>
      <c r="F26" s="161">
        <v>259</v>
      </c>
      <c r="G26" s="49">
        <f t="shared" si="1"/>
        <v>24864</v>
      </c>
      <c r="H26" s="28">
        <f t="shared" si="0"/>
        <v>259</v>
      </c>
      <c r="I26" s="28">
        <f t="shared" si="0"/>
        <v>24864</v>
      </c>
      <c r="J26" s="29"/>
      <c r="K26" s="29"/>
      <c r="L26" s="30">
        <f t="shared" si="2"/>
        <v>0</v>
      </c>
    </row>
    <row r="27" spans="1:12">
      <c r="A27" s="23" t="s">
        <v>5</v>
      </c>
      <c r="B27" s="134" t="s">
        <v>125</v>
      </c>
      <c r="C27" s="33"/>
      <c r="D27" s="25" t="s">
        <v>33</v>
      </c>
      <c r="E27" s="26">
        <v>8</v>
      </c>
      <c r="F27" s="161">
        <v>259</v>
      </c>
      <c r="G27" s="49">
        <f t="shared" si="1"/>
        <v>24864</v>
      </c>
      <c r="H27" s="28">
        <f t="shared" si="0"/>
        <v>259</v>
      </c>
      <c r="I27" s="28">
        <f t="shared" si="0"/>
        <v>24864</v>
      </c>
      <c r="J27" s="29"/>
      <c r="K27" s="29"/>
      <c r="L27" s="30">
        <f t="shared" si="2"/>
        <v>0</v>
      </c>
    </row>
    <row r="28" spans="1:12">
      <c r="A28" s="23" t="s">
        <v>5</v>
      </c>
      <c r="B28" s="134" t="s">
        <v>120</v>
      </c>
      <c r="C28" s="33"/>
      <c r="D28" s="25" t="s">
        <v>33</v>
      </c>
      <c r="E28" s="26">
        <v>8</v>
      </c>
      <c r="F28" s="161">
        <v>259</v>
      </c>
      <c r="G28" s="49">
        <f t="shared" si="1"/>
        <v>24864</v>
      </c>
      <c r="H28" s="28">
        <f t="shared" si="0"/>
        <v>259</v>
      </c>
      <c r="I28" s="28">
        <f t="shared" si="0"/>
        <v>24864</v>
      </c>
      <c r="J28" s="29"/>
      <c r="K28" s="29"/>
      <c r="L28" s="30">
        <f t="shared" si="2"/>
        <v>0</v>
      </c>
    </row>
    <row r="29" spans="1:12">
      <c r="A29" s="84" t="s">
        <v>5</v>
      </c>
      <c r="B29" s="130" t="s">
        <v>109</v>
      </c>
      <c r="C29" s="85" t="s">
        <v>12</v>
      </c>
      <c r="D29" s="86" t="s">
        <v>33</v>
      </c>
      <c r="E29" s="87">
        <v>8</v>
      </c>
      <c r="F29" s="161">
        <v>235</v>
      </c>
      <c r="G29" s="129">
        <f t="shared" ref="G29:G42" si="3">F29*96</f>
        <v>22560</v>
      </c>
      <c r="H29" s="88">
        <f t="shared" si="0"/>
        <v>235</v>
      </c>
      <c r="I29" s="88">
        <f t="shared" si="0"/>
        <v>22560</v>
      </c>
      <c r="J29" s="29"/>
      <c r="K29" s="29"/>
      <c r="L29" s="89">
        <f t="shared" ref="L29:L42" si="4">(J29*H29*E29)+(K29*I29)</f>
        <v>0</v>
      </c>
    </row>
    <row r="30" spans="1:12">
      <c r="A30" s="23" t="s">
        <v>5</v>
      </c>
      <c r="B30" s="130" t="s">
        <v>104</v>
      </c>
      <c r="C30" s="31" t="s">
        <v>12</v>
      </c>
      <c r="D30" s="25" t="s">
        <v>33</v>
      </c>
      <c r="E30" s="26">
        <v>8</v>
      </c>
      <c r="F30" s="161">
        <v>235</v>
      </c>
      <c r="G30" s="49">
        <f t="shared" si="3"/>
        <v>22560</v>
      </c>
      <c r="H30" s="28">
        <f t="shared" si="0"/>
        <v>235</v>
      </c>
      <c r="I30" s="28">
        <f t="shared" si="0"/>
        <v>22560</v>
      </c>
      <c r="J30" s="29"/>
      <c r="K30" s="29"/>
      <c r="L30" s="30">
        <f t="shared" si="4"/>
        <v>0</v>
      </c>
    </row>
    <row r="31" spans="1:12">
      <c r="A31" s="23" t="s">
        <v>5</v>
      </c>
      <c r="B31" s="130" t="s">
        <v>111</v>
      </c>
      <c r="C31" s="31" t="s">
        <v>12</v>
      </c>
      <c r="D31" s="25" t="s">
        <v>33</v>
      </c>
      <c r="E31" s="26">
        <v>8</v>
      </c>
      <c r="F31" s="161">
        <v>235</v>
      </c>
      <c r="G31" s="49">
        <f t="shared" si="3"/>
        <v>22560</v>
      </c>
      <c r="H31" s="28">
        <f t="shared" si="0"/>
        <v>235</v>
      </c>
      <c r="I31" s="28">
        <f t="shared" si="0"/>
        <v>22560</v>
      </c>
      <c r="J31" s="29"/>
      <c r="K31" s="29"/>
      <c r="L31" s="30">
        <f t="shared" si="4"/>
        <v>0</v>
      </c>
    </row>
    <row r="32" spans="1:12">
      <c r="A32" s="23" t="s">
        <v>5</v>
      </c>
      <c r="B32" s="130" t="s">
        <v>114</v>
      </c>
      <c r="C32" s="32"/>
      <c r="D32" s="25" t="s">
        <v>33</v>
      </c>
      <c r="E32" s="26">
        <v>8</v>
      </c>
      <c r="F32" s="161">
        <v>248</v>
      </c>
      <c r="G32" s="49">
        <f t="shared" si="3"/>
        <v>23808</v>
      </c>
      <c r="H32" s="28">
        <f t="shared" si="0"/>
        <v>248</v>
      </c>
      <c r="I32" s="28">
        <f t="shared" si="0"/>
        <v>23808</v>
      </c>
      <c r="J32" s="29"/>
      <c r="K32" s="29"/>
      <c r="L32" s="30">
        <f t="shared" si="4"/>
        <v>0</v>
      </c>
    </row>
    <row r="33" spans="1:12">
      <c r="A33" s="23" t="s">
        <v>5</v>
      </c>
      <c r="B33" s="130" t="s">
        <v>113</v>
      </c>
      <c r="C33" s="32"/>
      <c r="D33" s="25" t="s">
        <v>33</v>
      </c>
      <c r="E33" s="26">
        <v>8</v>
      </c>
      <c r="F33" s="161">
        <v>248</v>
      </c>
      <c r="G33" s="49">
        <f t="shared" si="3"/>
        <v>23808</v>
      </c>
      <c r="H33" s="28">
        <f t="shared" si="0"/>
        <v>248</v>
      </c>
      <c r="I33" s="28">
        <f t="shared" si="0"/>
        <v>23808</v>
      </c>
      <c r="J33" s="29"/>
      <c r="K33" s="29"/>
      <c r="L33" s="30">
        <f t="shared" si="4"/>
        <v>0</v>
      </c>
    </row>
    <row r="34" spans="1:12">
      <c r="A34" s="23" t="s">
        <v>5</v>
      </c>
      <c r="B34" s="130" t="s">
        <v>112</v>
      </c>
      <c r="C34" s="32"/>
      <c r="D34" s="25" t="s">
        <v>33</v>
      </c>
      <c r="E34" s="26">
        <v>8</v>
      </c>
      <c r="F34" s="161">
        <v>248</v>
      </c>
      <c r="G34" s="49">
        <f t="shared" si="3"/>
        <v>23808</v>
      </c>
      <c r="H34" s="28">
        <f t="shared" si="0"/>
        <v>248</v>
      </c>
      <c r="I34" s="28">
        <f t="shared" si="0"/>
        <v>23808</v>
      </c>
      <c r="J34" s="29"/>
      <c r="K34" s="29"/>
      <c r="L34" s="30">
        <f t="shared" si="4"/>
        <v>0</v>
      </c>
    </row>
    <row r="35" spans="1:12">
      <c r="A35" s="23" t="s">
        <v>5</v>
      </c>
      <c r="B35" s="130" t="s">
        <v>103</v>
      </c>
      <c r="C35" s="32"/>
      <c r="D35" s="25" t="s">
        <v>33</v>
      </c>
      <c r="E35" s="26">
        <v>8</v>
      </c>
      <c r="F35" s="161">
        <v>248</v>
      </c>
      <c r="G35" s="49">
        <f t="shared" si="3"/>
        <v>23808</v>
      </c>
      <c r="H35" s="28">
        <f t="shared" si="0"/>
        <v>248</v>
      </c>
      <c r="I35" s="28">
        <f t="shared" si="0"/>
        <v>23808</v>
      </c>
      <c r="J35" s="29"/>
      <c r="K35" s="29"/>
      <c r="L35" s="30">
        <f t="shared" si="4"/>
        <v>0</v>
      </c>
    </row>
    <row r="36" spans="1:12">
      <c r="A36" s="23" t="s">
        <v>5</v>
      </c>
      <c r="B36" s="130" t="s">
        <v>102</v>
      </c>
      <c r="C36" s="32"/>
      <c r="D36" s="25" t="s">
        <v>33</v>
      </c>
      <c r="E36" s="26">
        <v>8</v>
      </c>
      <c r="F36" s="161">
        <v>248</v>
      </c>
      <c r="G36" s="49">
        <f t="shared" si="3"/>
        <v>23808</v>
      </c>
      <c r="H36" s="28">
        <f t="shared" si="0"/>
        <v>248</v>
      </c>
      <c r="I36" s="28">
        <f t="shared" si="0"/>
        <v>23808</v>
      </c>
      <c r="J36" s="29"/>
      <c r="K36" s="29"/>
      <c r="L36" s="30">
        <f t="shared" si="4"/>
        <v>0</v>
      </c>
    </row>
    <row r="37" spans="1:12">
      <c r="A37" s="23" t="s">
        <v>5</v>
      </c>
      <c r="B37" s="130" t="s">
        <v>107</v>
      </c>
      <c r="C37" s="32"/>
      <c r="D37" s="25" t="s">
        <v>33</v>
      </c>
      <c r="E37" s="26">
        <v>8</v>
      </c>
      <c r="F37" s="161">
        <v>248</v>
      </c>
      <c r="G37" s="49">
        <f t="shared" si="3"/>
        <v>23808</v>
      </c>
      <c r="H37" s="28">
        <f t="shared" ref="H37:I40" si="5">F37*(1-$H$10)</f>
        <v>248</v>
      </c>
      <c r="I37" s="28">
        <f t="shared" si="5"/>
        <v>23808</v>
      </c>
      <c r="J37" s="29"/>
      <c r="K37" s="29"/>
      <c r="L37" s="30">
        <f t="shared" si="4"/>
        <v>0</v>
      </c>
    </row>
    <row r="38" spans="1:12">
      <c r="A38" s="23" t="s">
        <v>5</v>
      </c>
      <c r="B38" s="130" t="s">
        <v>101</v>
      </c>
      <c r="C38" s="32"/>
      <c r="D38" s="25" t="s">
        <v>33</v>
      </c>
      <c r="E38" s="26">
        <v>8</v>
      </c>
      <c r="F38" s="161">
        <v>248</v>
      </c>
      <c r="G38" s="49">
        <f t="shared" si="3"/>
        <v>23808</v>
      </c>
      <c r="H38" s="28">
        <f t="shared" si="5"/>
        <v>248</v>
      </c>
      <c r="I38" s="28">
        <f t="shared" si="5"/>
        <v>23808</v>
      </c>
      <c r="J38" s="29"/>
      <c r="K38" s="29"/>
      <c r="L38" s="30">
        <f t="shared" si="4"/>
        <v>0</v>
      </c>
    </row>
    <row r="39" spans="1:12">
      <c r="A39" s="23" t="s">
        <v>5</v>
      </c>
      <c r="B39" s="130" t="s">
        <v>100</v>
      </c>
      <c r="C39" s="31" t="s">
        <v>12</v>
      </c>
      <c r="D39" s="25" t="s">
        <v>33</v>
      </c>
      <c r="E39" s="26">
        <v>8</v>
      </c>
      <c r="F39" s="161">
        <v>248</v>
      </c>
      <c r="G39" s="49">
        <f t="shared" si="3"/>
        <v>23808</v>
      </c>
      <c r="H39" s="28">
        <f t="shared" si="5"/>
        <v>248</v>
      </c>
      <c r="I39" s="28">
        <f t="shared" si="5"/>
        <v>23808</v>
      </c>
      <c r="J39" s="29"/>
      <c r="K39" s="29"/>
      <c r="L39" s="30">
        <f t="shared" si="4"/>
        <v>0</v>
      </c>
    </row>
    <row r="40" spans="1:12">
      <c r="A40" s="23" t="s">
        <v>5</v>
      </c>
      <c r="B40" s="130" t="s">
        <v>99</v>
      </c>
      <c r="C40" s="31" t="s">
        <v>12</v>
      </c>
      <c r="D40" s="25" t="s">
        <v>33</v>
      </c>
      <c r="E40" s="26">
        <v>8</v>
      </c>
      <c r="F40" s="161">
        <v>248</v>
      </c>
      <c r="G40" s="49">
        <f t="shared" si="3"/>
        <v>23808</v>
      </c>
      <c r="H40" s="28">
        <f t="shared" si="5"/>
        <v>248</v>
      </c>
      <c r="I40" s="28">
        <f t="shared" si="5"/>
        <v>23808</v>
      </c>
      <c r="J40" s="29"/>
      <c r="K40" s="29"/>
      <c r="L40" s="30">
        <f t="shared" si="4"/>
        <v>0</v>
      </c>
    </row>
    <row r="41" spans="1:12">
      <c r="A41" s="23" t="s">
        <v>5</v>
      </c>
      <c r="B41" s="130" t="s">
        <v>110</v>
      </c>
      <c r="C41" s="31" t="s">
        <v>12</v>
      </c>
      <c r="D41" s="25" t="s">
        <v>33</v>
      </c>
      <c r="E41" s="26">
        <v>8</v>
      </c>
      <c r="F41" s="161">
        <v>235</v>
      </c>
      <c r="G41" s="49">
        <f t="shared" si="3"/>
        <v>22560</v>
      </c>
      <c r="H41" s="28">
        <f t="shared" si="0"/>
        <v>235</v>
      </c>
      <c r="I41" s="28">
        <f t="shared" si="0"/>
        <v>22560</v>
      </c>
      <c r="J41" s="29"/>
      <c r="K41" s="29"/>
      <c r="L41" s="30">
        <f t="shared" si="4"/>
        <v>0</v>
      </c>
    </row>
    <row r="42" spans="1:12" ht="15.75" thickBot="1">
      <c r="A42" s="35" t="s">
        <v>5</v>
      </c>
      <c r="B42" s="131" t="s">
        <v>115</v>
      </c>
      <c r="C42" s="74" t="s">
        <v>12</v>
      </c>
      <c r="D42" s="36" t="s">
        <v>33</v>
      </c>
      <c r="E42" s="37">
        <v>8</v>
      </c>
      <c r="F42" s="161">
        <v>248</v>
      </c>
      <c r="G42" s="93">
        <f t="shared" si="3"/>
        <v>23808</v>
      </c>
      <c r="H42" s="39">
        <f t="shared" si="0"/>
        <v>248</v>
      </c>
      <c r="I42" s="39">
        <f t="shared" si="0"/>
        <v>23808</v>
      </c>
      <c r="J42" s="157"/>
      <c r="K42" s="157"/>
      <c r="L42" s="40">
        <f t="shared" si="4"/>
        <v>0</v>
      </c>
    </row>
    <row r="43" spans="1:12" ht="15.75">
      <c r="B43" s="136" t="s">
        <v>34</v>
      </c>
      <c r="C43" s="136"/>
      <c r="D43" s="136"/>
      <c r="E43" s="136"/>
      <c r="F43" s="136"/>
      <c r="G43" s="166"/>
      <c r="H43" s="21"/>
      <c r="I43" s="21"/>
      <c r="J43" s="22"/>
      <c r="K43" s="22"/>
      <c r="L43" s="22"/>
    </row>
    <row r="44" spans="1:12">
      <c r="A44" s="41" t="s">
        <v>6</v>
      </c>
      <c r="B44" s="134" t="s">
        <v>148</v>
      </c>
      <c r="C44" s="31" t="s">
        <v>12</v>
      </c>
      <c r="D44" s="42" t="s">
        <v>11</v>
      </c>
      <c r="E44" s="43">
        <v>6</v>
      </c>
      <c r="F44" s="161">
        <v>335</v>
      </c>
      <c r="G44" s="44">
        <f t="shared" ref="G44:G131" si="6">F44*72</f>
        <v>24120</v>
      </c>
      <c r="H44" s="28">
        <f t="shared" ref="H44:I121" si="7">F44*(1-$H$10)</f>
        <v>335</v>
      </c>
      <c r="I44" s="28">
        <f t="shared" si="7"/>
        <v>24120</v>
      </c>
      <c r="J44" s="29"/>
      <c r="K44" s="29"/>
      <c r="L44" s="30">
        <f t="shared" ref="L44:L121" si="8">(J44*H44*E44)+(K44*I44)</f>
        <v>0</v>
      </c>
    </row>
    <row r="45" spans="1:12">
      <c r="A45" s="41" t="s">
        <v>6</v>
      </c>
      <c r="B45" s="134" t="s">
        <v>149</v>
      </c>
      <c r="C45" s="31" t="s">
        <v>12</v>
      </c>
      <c r="D45" s="42" t="s">
        <v>11</v>
      </c>
      <c r="E45" s="43">
        <v>6</v>
      </c>
      <c r="F45" s="161">
        <v>335</v>
      </c>
      <c r="G45" s="44">
        <f t="shared" si="6"/>
        <v>24120</v>
      </c>
      <c r="H45" s="28">
        <f t="shared" si="7"/>
        <v>335</v>
      </c>
      <c r="I45" s="28">
        <f t="shared" si="7"/>
        <v>24120</v>
      </c>
      <c r="J45" s="29"/>
      <c r="K45" s="29"/>
      <c r="L45" s="30">
        <f t="shared" si="8"/>
        <v>0</v>
      </c>
    </row>
    <row r="46" spans="1:12">
      <c r="A46" s="41" t="s">
        <v>6</v>
      </c>
      <c r="B46" s="134" t="s">
        <v>150</v>
      </c>
      <c r="C46" s="31" t="s">
        <v>12</v>
      </c>
      <c r="D46" s="42" t="s">
        <v>11</v>
      </c>
      <c r="E46" s="43">
        <v>6</v>
      </c>
      <c r="F46" s="161">
        <v>313</v>
      </c>
      <c r="G46" s="44">
        <f t="shared" si="6"/>
        <v>22536</v>
      </c>
      <c r="H46" s="28">
        <f t="shared" si="7"/>
        <v>313</v>
      </c>
      <c r="I46" s="28">
        <f t="shared" si="7"/>
        <v>22536</v>
      </c>
      <c r="J46" s="29"/>
      <c r="K46" s="29"/>
      <c r="L46" s="30">
        <f t="shared" si="8"/>
        <v>0</v>
      </c>
    </row>
    <row r="47" spans="1:12">
      <c r="A47" s="41" t="s">
        <v>6</v>
      </c>
      <c r="B47" s="134" t="s">
        <v>151</v>
      </c>
      <c r="C47" s="82" t="s">
        <v>12</v>
      </c>
      <c r="D47" s="42" t="s">
        <v>11</v>
      </c>
      <c r="E47" s="43">
        <v>6</v>
      </c>
      <c r="F47" s="161">
        <v>363.00000000000006</v>
      </c>
      <c r="G47" s="44">
        <f>F47*72</f>
        <v>26136.000000000004</v>
      </c>
      <c r="H47" s="28">
        <f>F47*(1-$H$10)</f>
        <v>363.00000000000006</v>
      </c>
      <c r="I47" s="28">
        <f>G47*(1-$H$10)</f>
        <v>26136.000000000004</v>
      </c>
      <c r="J47" s="29"/>
      <c r="K47" s="29"/>
      <c r="L47" s="30">
        <f>(J47*H47*E47)+(K47*I47)</f>
        <v>0</v>
      </c>
    </row>
    <row r="48" spans="1:12">
      <c r="A48" s="41" t="s">
        <v>6</v>
      </c>
      <c r="B48" s="134" t="s">
        <v>152</v>
      </c>
      <c r="C48" s="31" t="s">
        <v>12</v>
      </c>
      <c r="D48" s="42" t="s">
        <v>11</v>
      </c>
      <c r="E48" s="43">
        <v>6</v>
      </c>
      <c r="F48" s="161">
        <v>313</v>
      </c>
      <c r="G48" s="44">
        <f t="shared" si="6"/>
        <v>22536</v>
      </c>
      <c r="H48" s="28">
        <f t="shared" si="7"/>
        <v>313</v>
      </c>
      <c r="I48" s="28">
        <f t="shared" si="7"/>
        <v>22536</v>
      </c>
      <c r="J48" s="29"/>
      <c r="K48" s="29"/>
      <c r="L48" s="30">
        <f t="shared" si="8"/>
        <v>0</v>
      </c>
    </row>
    <row r="49" spans="1:12">
      <c r="A49" s="41" t="s">
        <v>6</v>
      </c>
      <c r="B49" s="134" t="s">
        <v>153</v>
      </c>
      <c r="C49" s="31" t="s">
        <v>12</v>
      </c>
      <c r="D49" s="42" t="s">
        <v>11</v>
      </c>
      <c r="E49" s="43">
        <v>6</v>
      </c>
      <c r="F49" s="161">
        <v>313</v>
      </c>
      <c r="G49" s="44">
        <f t="shared" si="6"/>
        <v>22536</v>
      </c>
      <c r="H49" s="28">
        <f t="shared" si="7"/>
        <v>313</v>
      </c>
      <c r="I49" s="28">
        <f t="shared" si="7"/>
        <v>22536</v>
      </c>
      <c r="J49" s="29"/>
      <c r="K49" s="29"/>
      <c r="L49" s="30">
        <f t="shared" si="8"/>
        <v>0</v>
      </c>
    </row>
    <row r="50" spans="1:12">
      <c r="A50" s="41" t="s">
        <v>6</v>
      </c>
      <c r="B50" s="134" t="s">
        <v>154</v>
      </c>
      <c r="C50" s="46"/>
      <c r="D50" s="42" t="s">
        <v>11</v>
      </c>
      <c r="E50" s="43">
        <v>6</v>
      </c>
      <c r="F50" s="161">
        <v>313</v>
      </c>
      <c r="G50" s="44">
        <f t="shared" si="6"/>
        <v>22536</v>
      </c>
      <c r="H50" s="28">
        <f t="shared" si="7"/>
        <v>313</v>
      </c>
      <c r="I50" s="28">
        <f t="shared" si="7"/>
        <v>22536</v>
      </c>
      <c r="J50" s="29"/>
      <c r="K50" s="29"/>
      <c r="L50" s="30">
        <f t="shared" si="8"/>
        <v>0</v>
      </c>
    </row>
    <row r="51" spans="1:12">
      <c r="A51" s="41" t="s">
        <v>6</v>
      </c>
      <c r="B51" s="134" t="s">
        <v>155</v>
      </c>
      <c r="C51" s="31" t="s">
        <v>12</v>
      </c>
      <c r="D51" s="42" t="s">
        <v>11</v>
      </c>
      <c r="E51" s="43">
        <v>6</v>
      </c>
      <c r="F51" s="161">
        <v>313</v>
      </c>
      <c r="G51" s="44">
        <f t="shared" si="6"/>
        <v>22536</v>
      </c>
      <c r="H51" s="28">
        <f t="shared" si="7"/>
        <v>313</v>
      </c>
      <c r="I51" s="28">
        <f t="shared" si="7"/>
        <v>22536</v>
      </c>
      <c r="J51" s="29"/>
      <c r="K51" s="29"/>
      <c r="L51" s="30">
        <f t="shared" si="8"/>
        <v>0</v>
      </c>
    </row>
    <row r="52" spans="1:12">
      <c r="A52" s="41" t="s">
        <v>6</v>
      </c>
      <c r="B52" s="134" t="s">
        <v>156</v>
      </c>
      <c r="C52" s="46"/>
      <c r="D52" s="42" t="s">
        <v>11</v>
      </c>
      <c r="E52" s="43">
        <v>6</v>
      </c>
      <c r="F52" s="161">
        <v>313</v>
      </c>
      <c r="G52" s="44">
        <f t="shared" si="6"/>
        <v>22536</v>
      </c>
      <c r="H52" s="28">
        <f t="shared" si="7"/>
        <v>313</v>
      </c>
      <c r="I52" s="28">
        <f t="shared" si="7"/>
        <v>22536</v>
      </c>
      <c r="J52" s="29"/>
      <c r="K52" s="29"/>
      <c r="L52" s="30">
        <f t="shared" si="8"/>
        <v>0</v>
      </c>
    </row>
    <row r="53" spans="1:12">
      <c r="A53" s="41" t="s">
        <v>6</v>
      </c>
      <c r="B53" s="134" t="s">
        <v>157</v>
      </c>
      <c r="C53" s="31" t="s">
        <v>12</v>
      </c>
      <c r="D53" s="42" t="s">
        <v>11</v>
      </c>
      <c r="E53" s="43">
        <v>6</v>
      </c>
      <c r="F53" s="161">
        <v>335</v>
      </c>
      <c r="G53" s="44">
        <f>F53*72</f>
        <v>24120</v>
      </c>
      <c r="H53" s="28">
        <f t="shared" si="7"/>
        <v>335</v>
      </c>
      <c r="I53" s="28">
        <f t="shared" si="7"/>
        <v>24120</v>
      </c>
      <c r="J53" s="29"/>
      <c r="K53" s="29"/>
      <c r="L53" s="30">
        <f t="shared" si="8"/>
        <v>0</v>
      </c>
    </row>
    <row r="54" spans="1:12">
      <c r="A54" s="41" t="s">
        <v>6</v>
      </c>
      <c r="B54" s="134" t="s">
        <v>158</v>
      </c>
      <c r="C54" s="47"/>
      <c r="D54" s="42" t="s">
        <v>11</v>
      </c>
      <c r="E54" s="43">
        <v>6</v>
      </c>
      <c r="F54" s="161">
        <v>313</v>
      </c>
      <c r="G54" s="44">
        <f t="shared" si="6"/>
        <v>22536</v>
      </c>
      <c r="H54" s="28">
        <f t="shared" si="7"/>
        <v>313</v>
      </c>
      <c r="I54" s="28">
        <f t="shared" si="7"/>
        <v>22536</v>
      </c>
      <c r="J54" s="29"/>
      <c r="K54" s="29"/>
      <c r="L54" s="30">
        <f t="shared" si="8"/>
        <v>0</v>
      </c>
    </row>
    <row r="55" spans="1:12">
      <c r="A55" s="41" t="s">
        <v>6</v>
      </c>
      <c r="B55" s="134" t="s">
        <v>159</v>
      </c>
      <c r="C55" s="31" t="s">
        <v>12</v>
      </c>
      <c r="D55" s="42" t="s">
        <v>11</v>
      </c>
      <c r="E55" s="43">
        <v>6</v>
      </c>
      <c r="F55" s="161">
        <v>313</v>
      </c>
      <c r="G55" s="44">
        <f t="shared" si="6"/>
        <v>22536</v>
      </c>
      <c r="H55" s="28">
        <f t="shared" si="7"/>
        <v>313</v>
      </c>
      <c r="I55" s="28">
        <f t="shared" si="7"/>
        <v>22536</v>
      </c>
      <c r="J55" s="29"/>
      <c r="K55" s="29"/>
      <c r="L55" s="30">
        <f t="shared" si="8"/>
        <v>0</v>
      </c>
    </row>
    <row r="56" spans="1:12">
      <c r="A56" s="41" t="s">
        <v>6</v>
      </c>
      <c r="B56" s="134" t="s">
        <v>160</v>
      </c>
      <c r="C56" s="31" t="s">
        <v>12</v>
      </c>
      <c r="D56" s="42" t="s">
        <v>11</v>
      </c>
      <c r="E56" s="43">
        <v>6</v>
      </c>
      <c r="F56" s="161">
        <v>313</v>
      </c>
      <c r="G56" s="44">
        <f t="shared" si="6"/>
        <v>22536</v>
      </c>
      <c r="H56" s="28">
        <f t="shared" si="7"/>
        <v>313</v>
      </c>
      <c r="I56" s="28">
        <f t="shared" si="7"/>
        <v>22536</v>
      </c>
      <c r="J56" s="29"/>
      <c r="K56" s="29"/>
      <c r="L56" s="30">
        <f t="shared" si="8"/>
        <v>0</v>
      </c>
    </row>
    <row r="57" spans="1:12" ht="27">
      <c r="A57" s="41" t="s">
        <v>6</v>
      </c>
      <c r="B57" s="134" t="s">
        <v>161</v>
      </c>
      <c r="C57" s="31" t="s">
        <v>12</v>
      </c>
      <c r="D57" s="42" t="s">
        <v>11</v>
      </c>
      <c r="E57" s="43">
        <v>6</v>
      </c>
      <c r="F57" s="161">
        <v>313</v>
      </c>
      <c r="G57" s="44">
        <f t="shared" si="6"/>
        <v>22536</v>
      </c>
      <c r="H57" s="28">
        <f t="shared" si="7"/>
        <v>313</v>
      </c>
      <c r="I57" s="28">
        <f t="shared" si="7"/>
        <v>22536</v>
      </c>
      <c r="J57" s="29"/>
      <c r="K57" s="29"/>
      <c r="L57" s="30">
        <f t="shared" si="8"/>
        <v>0</v>
      </c>
    </row>
    <row r="58" spans="1:12">
      <c r="A58" s="41" t="s">
        <v>6</v>
      </c>
      <c r="B58" s="134" t="s">
        <v>162</v>
      </c>
      <c r="C58" s="47"/>
      <c r="D58" s="25" t="s">
        <v>11</v>
      </c>
      <c r="E58" s="43">
        <v>6</v>
      </c>
      <c r="F58" s="161">
        <v>335</v>
      </c>
      <c r="G58" s="44">
        <f t="shared" si="6"/>
        <v>24120</v>
      </c>
      <c r="H58" s="28">
        <f t="shared" si="7"/>
        <v>335</v>
      </c>
      <c r="I58" s="28">
        <f t="shared" si="7"/>
        <v>24120</v>
      </c>
      <c r="J58" s="29"/>
      <c r="K58" s="29"/>
      <c r="L58" s="30">
        <f t="shared" si="8"/>
        <v>0</v>
      </c>
    </row>
    <row r="59" spans="1:12">
      <c r="A59" s="41" t="s">
        <v>6</v>
      </c>
      <c r="B59" s="134" t="s">
        <v>163</v>
      </c>
      <c r="C59" s="46"/>
      <c r="D59" s="42" t="s">
        <v>11</v>
      </c>
      <c r="E59" s="43">
        <v>6</v>
      </c>
      <c r="F59" s="161">
        <v>335</v>
      </c>
      <c r="G59" s="44">
        <f t="shared" si="6"/>
        <v>24120</v>
      </c>
      <c r="H59" s="28">
        <f t="shared" si="7"/>
        <v>335</v>
      </c>
      <c r="I59" s="28">
        <f t="shared" si="7"/>
        <v>24120</v>
      </c>
      <c r="J59" s="29"/>
      <c r="K59" s="29"/>
      <c r="L59" s="30">
        <f t="shared" si="8"/>
        <v>0</v>
      </c>
    </row>
    <row r="60" spans="1:12">
      <c r="A60" s="41" t="s">
        <v>6</v>
      </c>
      <c r="B60" s="134" t="s">
        <v>164</v>
      </c>
      <c r="C60" s="46"/>
      <c r="D60" s="42" t="s">
        <v>11</v>
      </c>
      <c r="E60" s="43">
        <v>6</v>
      </c>
      <c r="F60" s="161">
        <v>335</v>
      </c>
      <c r="G60" s="44">
        <f t="shared" si="6"/>
        <v>24120</v>
      </c>
      <c r="H60" s="28">
        <f t="shared" si="7"/>
        <v>335</v>
      </c>
      <c r="I60" s="28">
        <f t="shared" si="7"/>
        <v>24120</v>
      </c>
      <c r="J60" s="29"/>
      <c r="K60" s="29"/>
      <c r="L60" s="30">
        <f t="shared" si="8"/>
        <v>0</v>
      </c>
    </row>
    <row r="61" spans="1:12" ht="27">
      <c r="A61" s="41" t="s">
        <v>6</v>
      </c>
      <c r="B61" s="134" t="s">
        <v>165</v>
      </c>
      <c r="C61" s="47"/>
      <c r="D61" s="42" t="s">
        <v>11</v>
      </c>
      <c r="E61" s="43">
        <v>6</v>
      </c>
      <c r="F61" s="161">
        <v>335</v>
      </c>
      <c r="G61" s="44">
        <f t="shared" si="6"/>
        <v>24120</v>
      </c>
      <c r="H61" s="28">
        <f t="shared" si="7"/>
        <v>335</v>
      </c>
      <c r="I61" s="28">
        <f t="shared" si="7"/>
        <v>24120</v>
      </c>
      <c r="J61" s="29"/>
      <c r="K61" s="29"/>
      <c r="L61" s="30">
        <f t="shared" si="8"/>
        <v>0</v>
      </c>
    </row>
    <row r="62" spans="1:12" ht="27">
      <c r="A62" s="41" t="s">
        <v>6</v>
      </c>
      <c r="B62" s="134" t="s">
        <v>166</v>
      </c>
      <c r="C62" s="31" t="s">
        <v>12</v>
      </c>
      <c r="D62" s="42" t="s">
        <v>11</v>
      </c>
      <c r="E62" s="43">
        <v>6</v>
      </c>
      <c r="F62" s="161">
        <v>335</v>
      </c>
      <c r="G62" s="44">
        <f t="shared" si="6"/>
        <v>24120</v>
      </c>
      <c r="H62" s="28">
        <f t="shared" si="7"/>
        <v>335</v>
      </c>
      <c r="I62" s="28">
        <f t="shared" si="7"/>
        <v>24120</v>
      </c>
      <c r="J62" s="29"/>
      <c r="K62" s="29"/>
      <c r="L62" s="30">
        <f t="shared" si="8"/>
        <v>0</v>
      </c>
    </row>
    <row r="63" spans="1:12">
      <c r="A63" s="41" t="s">
        <v>6</v>
      </c>
      <c r="B63" s="134" t="s">
        <v>167</v>
      </c>
      <c r="C63" s="31" t="s">
        <v>12</v>
      </c>
      <c r="D63" s="42" t="s">
        <v>11</v>
      </c>
      <c r="E63" s="43">
        <v>6</v>
      </c>
      <c r="F63" s="161">
        <v>313</v>
      </c>
      <c r="G63" s="44">
        <f t="shared" si="6"/>
        <v>22536</v>
      </c>
      <c r="H63" s="28">
        <f t="shared" si="7"/>
        <v>313</v>
      </c>
      <c r="I63" s="28">
        <f t="shared" si="7"/>
        <v>22536</v>
      </c>
      <c r="J63" s="29"/>
      <c r="K63" s="29"/>
      <c r="L63" s="30">
        <f t="shared" si="8"/>
        <v>0</v>
      </c>
    </row>
    <row r="64" spans="1:12">
      <c r="A64" s="41" t="s">
        <v>6</v>
      </c>
      <c r="B64" s="134" t="s">
        <v>168</v>
      </c>
      <c r="C64" s="82" t="s">
        <v>12</v>
      </c>
      <c r="D64" s="42" t="s">
        <v>11</v>
      </c>
      <c r="E64" s="43">
        <v>6</v>
      </c>
      <c r="F64" s="161">
        <v>363.00000000000006</v>
      </c>
      <c r="G64" s="44">
        <f>F64*72</f>
        <v>26136.000000000004</v>
      </c>
      <c r="H64" s="28">
        <f>F64*(1-$H$10)</f>
        <v>363.00000000000006</v>
      </c>
      <c r="I64" s="28">
        <f>G64*(1-$H$10)</f>
        <v>26136.000000000004</v>
      </c>
      <c r="J64" s="29"/>
      <c r="K64" s="29"/>
      <c r="L64" s="30">
        <f>(J64*H64*E64)+(K64*I64)</f>
        <v>0</v>
      </c>
    </row>
    <row r="65" spans="1:12">
      <c r="A65" s="41" t="s">
        <v>6</v>
      </c>
      <c r="B65" s="134" t="s">
        <v>169</v>
      </c>
      <c r="C65" s="82" t="s">
        <v>12</v>
      </c>
      <c r="D65" s="42" t="s">
        <v>11</v>
      </c>
      <c r="E65" s="43">
        <v>6</v>
      </c>
      <c r="F65" s="161">
        <v>363.00000000000006</v>
      </c>
      <c r="G65" s="44">
        <f>F65*72</f>
        <v>26136.000000000004</v>
      </c>
      <c r="H65" s="28">
        <f>F65*(1-$H$10)</f>
        <v>363.00000000000006</v>
      </c>
      <c r="I65" s="28">
        <f>G65*(1-$H$10)</f>
        <v>26136.000000000004</v>
      </c>
      <c r="J65" s="29"/>
      <c r="K65" s="29"/>
      <c r="L65" s="30">
        <f>(J65*H65*E65)+(K65*I65)</f>
        <v>0</v>
      </c>
    </row>
    <row r="66" spans="1:12">
      <c r="A66" s="41" t="s">
        <v>6</v>
      </c>
      <c r="B66" s="142" t="s">
        <v>170</v>
      </c>
      <c r="C66" s="48"/>
      <c r="D66" s="25" t="s">
        <v>11</v>
      </c>
      <c r="E66" s="26">
        <v>6</v>
      </c>
      <c r="F66" s="161">
        <v>313</v>
      </c>
      <c r="G66" s="49">
        <f t="shared" si="6"/>
        <v>22536</v>
      </c>
      <c r="H66" s="28">
        <f t="shared" si="7"/>
        <v>313</v>
      </c>
      <c r="I66" s="28">
        <f t="shared" si="7"/>
        <v>22536</v>
      </c>
      <c r="J66" s="29"/>
      <c r="K66" s="29"/>
      <c r="L66" s="30">
        <f t="shared" si="8"/>
        <v>0</v>
      </c>
    </row>
    <row r="67" spans="1:12" ht="27">
      <c r="A67" s="41" t="s">
        <v>6</v>
      </c>
      <c r="B67" s="134" t="s">
        <v>171</v>
      </c>
      <c r="C67" s="48"/>
      <c r="D67" s="25" t="s">
        <v>11</v>
      </c>
      <c r="E67" s="26">
        <v>6</v>
      </c>
      <c r="F67" s="161">
        <v>335</v>
      </c>
      <c r="G67" s="49">
        <f t="shared" si="6"/>
        <v>24120</v>
      </c>
      <c r="H67" s="28">
        <f t="shared" si="7"/>
        <v>335</v>
      </c>
      <c r="I67" s="28">
        <f t="shared" si="7"/>
        <v>24120</v>
      </c>
      <c r="J67" s="29"/>
      <c r="K67" s="29"/>
      <c r="L67" s="30">
        <f t="shared" si="8"/>
        <v>0</v>
      </c>
    </row>
    <row r="68" spans="1:12">
      <c r="A68" s="41" t="s">
        <v>6</v>
      </c>
      <c r="B68" s="134" t="s">
        <v>172</v>
      </c>
      <c r="C68" s="48"/>
      <c r="D68" s="25" t="s">
        <v>11</v>
      </c>
      <c r="E68" s="26">
        <v>6</v>
      </c>
      <c r="F68" s="161">
        <v>313</v>
      </c>
      <c r="G68" s="49">
        <f t="shared" si="6"/>
        <v>22536</v>
      </c>
      <c r="H68" s="28">
        <f t="shared" si="7"/>
        <v>313</v>
      </c>
      <c r="I68" s="28">
        <f t="shared" si="7"/>
        <v>22536</v>
      </c>
      <c r="J68" s="29"/>
      <c r="K68" s="29"/>
      <c r="L68" s="30">
        <f t="shared" si="8"/>
        <v>0</v>
      </c>
    </row>
    <row r="69" spans="1:12">
      <c r="A69" s="41" t="s">
        <v>6</v>
      </c>
      <c r="B69" s="134" t="s">
        <v>173</v>
      </c>
      <c r="C69" s="31" t="s">
        <v>12</v>
      </c>
      <c r="D69" s="25" t="s">
        <v>11</v>
      </c>
      <c r="E69" s="26">
        <v>6</v>
      </c>
      <c r="F69" s="161">
        <v>313</v>
      </c>
      <c r="G69" s="49">
        <f t="shared" si="6"/>
        <v>22536</v>
      </c>
      <c r="H69" s="28">
        <f t="shared" si="7"/>
        <v>313</v>
      </c>
      <c r="I69" s="28">
        <f t="shared" si="7"/>
        <v>22536</v>
      </c>
      <c r="J69" s="29"/>
      <c r="K69" s="29"/>
      <c r="L69" s="30">
        <f t="shared" si="8"/>
        <v>0</v>
      </c>
    </row>
    <row r="70" spans="1:12">
      <c r="A70" s="41" t="s">
        <v>6</v>
      </c>
      <c r="B70" s="142" t="s">
        <v>174</v>
      </c>
      <c r="C70" s="48"/>
      <c r="D70" s="25" t="s">
        <v>11</v>
      </c>
      <c r="E70" s="26">
        <v>6</v>
      </c>
      <c r="F70" s="161">
        <v>313</v>
      </c>
      <c r="G70" s="49">
        <f t="shared" si="6"/>
        <v>22536</v>
      </c>
      <c r="H70" s="28">
        <f t="shared" si="7"/>
        <v>313</v>
      </c>
      <c r="I70" s="28">
        <f t="shared" si="7"/>
        <v>22536</v>
      </c>
      <c r="J70" s="29"/>
      <c r="K70" s="29"/>
      <c r="L70" s="30">
        <f t="shared" si="8"/>
        <v>0</v>
      </c>
    </row>
    <row r="71" spans="1:12">
      <c r="A71" s="41" t="s">
        <v>6</v>
      </c>
      <c r="B71" s="134" t="s">
        <v>175</v>
      </c>
      <c r="C71" s="31" t="s">
        <v>12</v>
      </c>
      <c r="D71" s="25" t="s">
        <v>11</v>
      </c>
      <c r="E71" s="26">
        <v>6</v>
      </c>
      <c r="F71" s="161">
        <v>313</v>
      </c>
      <c r="G71" s="49">
        <f t="shared" si="6"/>
        <v>22536</v>
      </c>
      <c r="H71" s="28">
        <f t="shared" si="7"/>
        <v>313</v>
      </c>
      <c r="I71" s="28">
        <f t="shared" si="7"/>
        <v>22536</v>
      </c>
      <c r="J71" s="29"/>
      <c r="K71" s="29"/>
      <c r="L71" s="30">
        <f t="shared" si="8"/>
        <v>0</v>
      </c>
    </row>
    <row r="72" spans="1:12">
      <c r="A72" s="41" t="s">
        <v>6</v>
      </c>
      <c r="B72" s="134" t="s">
        <v>176</v>
      </c>
      <c r="C72" s="48"/>
      <c r="D72" s="25" t="s">
        <v>11</v>
      </c>
      <c r="E72" s="26">
        <v>6</v>
      </c>
      <c r="F72" s="161">
        <v>335</v>
      </c>
      <c r="G72" s="49">
        <f t="shared" si="6"/>
        <v>24120</v>
      </c>
      <c r="H72" s="28">
        <f t="shared" si="7"/>
        <v>335</v>
      </c>
      <c r="I72" s="28">
        <f t="shared" si="7"/>
        <v>24120</v>
      </c>
      <c r="J72" s="29"/>
      <c r="K72" s="29"/>
      <c r="L72" s="30">
        <f t="shared" si="8"/>
        <v>0</v>
      </c>
    </row>
    <row r="73" spans="1:12" ht="27">
      <c r="A73" s="41" t="s">
        <v>6</v>
      </c>
      <c r="B73" s="134" t="s">
        <v>177</v>
      </c>
      <c r="C73" s="48"/>
      <c r="D73" s="25" t="s">
        <v>11</v>
      </c>
      <c r="E73" s="26">
        <v>6</v>
      </c>
      <c r="F73" s="161">
        <v>335</v>
      </c>
      <c r="G73" s="49">
        <f t="shared" si="6"/>
        <v>24120</v>
      </c>
      <c r="H73" s="28">
        <f t="shared" si="7"/>
        <v>335</v>
      </c>
      <c r="I73" s="28">
        <f t="shared" si="7"/>
        <v>24120</v>
      </c>
      <c r="J73" s="29"/>
      <c r="K73" s="29"/>
      <c r="L73" s="30">
        <f t="shared" si="8"/>
        <v>0</v>
      </c>
    </row>
    <row r="74" spans="1:12" ht="27">
      <c r="A74" s="41" t="s">
        <v>6</v>
      </c>
      <c r="B74" s="134" t="s">
        <v>146</v>
      </c>
      <c r="C74" s="34"/>
      <c r="D74" s="42" t="s">
        <v>11</v>
      </c>
      <c r="E74" s="43">
        <v>6</v>
      </c>
      <c r="F74" s="161">
        <v>363.00000000000006</v>
      </c>
      <c r="G74" s="44">
        <f>F74*72</f>
        <v>26136.000000000004</v>
      </c>
      <c r="H74" s="28">
        <f>F74*(1-$H$10)</f>
        <v>363.00000000000006</v>
      </c>
      <c r="I74" s="28">
        <f>G74*(1-$H$10)</f>
        <v>26136.000000000004</v>
      </c>
      <c r="J74" s="29"/>
      <c r="K74" s="29"/>
      <c r="L74" s="30">
        <f>(J74*H74*E74)+(K74*I74)</f>
        <v>0</v>
      </c>
    </row>
    <row r="75" spans="1:12">
      <c r="A75" s="41" t="s">
        <v>6</v>
      </c>
      <c r="B75" s="134" t="s">
        <v>178</v>
      </c>
      <c r="C75" s="34"/>
      <c r="D75" s="42" t="s">
        <v>11</v>
      </c>
      <c r="E75" s="43">
        <v>6</v>
      </c>
      <c r="F75" s="161">
        <v>363.00000000000006</v>
      </c>
      <c r="G75" s="44">
        <f>F75*72</f>
        <v>26136.000000000004</v>
      </c>
      <c r="H75" s="28">
        <f>F75*(1-$H$10)</f>
        <v>363.00000000000006</v>
      </c>
      <c r="I75" s="28">
        <f>G75*(1-$H$10)</f>
        <v>26136.000000000004</v>
      </c>
      <c r="J75" s="29"/>
      <c r="K75" s="29"/>
      <c r="L75" s="30">
        <f>(J75*H75*E75)+(K75*I75)</f>
        <v>0</v>
      </c>
    </row>
    <row r="76" spans="1:12" ht="27">
      <c r="A76" s="41" t="s">
        <v>6</v>
      </c>
      <c r="B76" s="142" t="s">
        <v>179</v>
      </c>
      <c r="C76" s="48"/>
      <c r="D76" s="25" t="s">
        <v>11</v>
      </c>
      <c r="E76" s="26">
        <v>6</v>
      </c>
      <c r="F76" s="161">
        <v>335</v>
      </c>
      <c r="G76" s="49">
        <f t="shared" si="6"/>
        <v>24120</v>
      </c>
      <c r="H76" s="28">
        <f t="shared" si="7"/>
        <v>335</v>
      </c>
      <c r="I76" s="28">
        <f t="shared" si="7"/>
        <v>24120</v>
      </c>
      <c r="J76" s="29"/>
      <c r="K76" s="29"/>
      <c r="L76" s="30">
        <f t="shared" si="8"/>
        <v>0</v>
      </c>
    </row>
    <row r="77" spans="1:12" ht="27">
      <c r="A77" s="41" t="s">
        <v>6</v>
      </c>
      <c r="B77" s="134" t="s">
        <v>180</v>
      </c>
      <c r="C77" s="47"/>
      <c r="D77" s="25" t="s">
        <v>11</v>
      </c>
      <c r="E77" s="26">
        <v>6</v>
      </c>
      <c r="F77" s="161">
        <v>335</v>
      </c>
      <c r="G77" s="49">
        <f t="shared" si="6"/>
        <v>24120</v>
      </c>
      <c r="H77" s="28">
        <f t="shared" si="7"/>
        <v>335</v>
      </c>
      <c r="I77" s="28">
        <f t="shared" si="7"/>
        <v>24120</v>
      </c>
      <c r="J77" s="29"/>
      <c r="K77" s="29"/>
      <c r="L77" s="30">
        <f t="shared" si="8"/>
        <v>0</v>
      </c>
    </row>
    <row r="78" spans="1:12">
      <c r="A78" s="41" t="s">
        <v>6</v>
      </c>
      <c r="B78" s="134" t="s">
        <v>181</v>
      </c>
      <c r="C78" s="32"/>
      <c r="D78" s="25" t="s">
        <v>11</v>
      </c>
      <c r="E78" s="26">
        <v>6</v>
      </c>
      <c r="F78" s="161">
        <v>357</v>
      </c>
      <c r="G78" s="49">
        <f t="shared" si="6"/>
        <v>25704</v>
      </c>
      <c r="H78" s="28">
        <f t="shared" si="7"/>
        <v>357</v>
      </c>
      <c r="I78" s="28">
        <f t="shared" si="7"/>
        <v>25704</v>
      </c>
      <c r="J78" s="29"/>
      <c r="K78" s="29"/>
      <c r="L78" s="30">
        <f t="shared" si="8"/>
        <v>0</v>
      </c>
    </row>
    <row r="79" spans="1:12">
      <c r="A79" s="41" t="s">
        <v>6</v>
      </c>
      <c r="B79" s="134" t="s">
        <v>182</v>
      </c>
      <c r="C79" s="48"/>
      <c r="D79" s="25" t="s">
        <v>11</v>
      </c>
      <c r="E79" s="26">
        <v>6</v>
      </c>
      <c r="F79" s="161">
        <v>313</v>
      </c>
      <c r="G79" s="49">
        <f t="shared" si="6"/>
        <v>22536</v>
      </c>
      <c r="H79" s="28">
        <f t="shared" si="7"/>
        <v>313</v>
      </c>
      <c r="I79" s="28">
        <f t="shared" si="7"/>
        <v>22536</v>
      </c>
      <c r="J79" s="29"/>
      <c r="K79" s="29"/>
      <c r="L79" s="30">
        <f t="shared" si="8"/>
        <v>0</v>
      </c>
    </row>
    <row r="80" spans="1:12" ht="27">
      <c r="A80" s="41" t="s">
        <v>6</v>
      </c>
      <c r="B80" s="134" t="s">
        <v>183</v>
      </c>
      <c r="C80" s="47"/>
      <c r="D80" s="25" t="s">
        <v>11</v>
      </c>
      <c r="E80" s="26">
        <v>6</v>
      </c>
      <c r="F80" s="161">
        <v>341</v>
      </c>
      <c r="G80" s="49">
        <f t="shared" si="6"/>
        <v>24552</v>
      </c>
      <c r="H80" s="28">
        <f t="shared" si="7"/>
        <v>341</v>
      </c>
      <c r="I80" s="28">
        <f t="shared" si="7"/>
        <v>24552</v>
      </c>
      <c r="J80" s="29"/>
      <c r="K80" s="29"/>
      <c r="L80" s="30">
        <f t="shared" si="8"/>
        <v>0</v>
      </c>
    </row>
    <row r="81" spans="1:12">
      <c r="A81" s="41" t="s">
        <v>6</v>
      </c>
      <c r="B81" s="142" t="s">
        <v>184</v>
      </c>
      <c r="C81" s="31" t="s">
        <v>12</v>
      </c>
      <c r="D81" s="25" t="s">
        <v>11</v>
      </c>
      <c r="E81" s="26">
        <v>6</v>
      </c>
      <c r="F81" s="161">
        <v>313</v>
      </c>
      <c r="G81" s="49">
        <f t="shared" si="6"/>
        <v>22536</v>
      </c>
      <c r="H81" s="28">
        <f t="shared" si="7"/>
        <v>313</v>
      </c>
      <c r="I81" s="28">
        <f t="shared" si="7"/>
        <v>22536</v>
      </c>
      <c r="J81" s="29"/>
      <c r="K81" s="29"/>
      <c r="L81" s="30">
        <f t="shared" si="8"/>
        <v>0</v>
      </c>
    </row>
    <row r="82" spans="1:12">
      <c r="A82" s="41" t="s">
        <v>6</v>
      </c>
      <c r="B82" s="134" t="s">
        <v>185</v>
      </c>
      <c r="C82" s="50"/>
      <c r="D82" s="42" t="s">
        <v>11</v>
      </c>
      <c r="E82" s="43">
        <v>6</v>
      </c>
      <c r="F82" s="161">
        <v>335</v>
      </c>
      <c r="G82" s="44">
        <f t="shared" si="6"/>
        <v>24120</v>
      </c>
      <c r="H82" s="28">
        <f t="shared" si="7"/>
        <v>335</v>
      </c>
      <c r="I82" s="28">
        <f t="shared" si="7"/>
        <v>24120</v>
      </c>
      <c r="J82" s="29"/>
      <c r="K82" s="29"/>
      <c r="L82" s="30">
        <f t="shared" si="8"/>
        <v>0</v>
      </c>
    </row>
    <row r="83" spans="1:12">
      <c r="A83" s="41" t="s">
        <v>6</v>
      </c>
      <c r="B83" s="134" t="s">
        <v>186</v>
      </c>
      <c r="C83" s="47"/>
      <c r="D83" s="42" t="s">
        <v>11</v>
      </c>
      <c r="E83" s="43">
        <v>6</v>
      </c>
      <c r="F83" s="161">
        <v>313</v>
      </c>
      <c r="G83" s="44">
        <f t="shared" si="6"/>
        <v>22536</v>
      </c>
      <c r="H83" s="28">
        <f t="shared" si="7"/>
        <v>313</v>
      </c>
      <c r="I83" s="28">
        <f t="shared" si="7"/>
        <v>22536</v>
      </c>
      <c r="J83" s="29"/>
      <c r="K83" s="29"/>
      <c r="L83" s="30">
        <f t="shared" si="8"/>
        <v>0</v>
      </c>
    </row>
    <row r="84" spans="1:12">
      <c r="A84" s="41" t="s">
        <v>6</v>
      </c>
      <c r="B84" s="134" t="s">
        <v>187</v>
      </c>
      <c r="C84" s="31" t="s">
        <v>12</v>
      </c>
      <c r="D84" s="42" t="s">
        <v>11</v>
      </c>
      <c r="E84" s="43">
        <v>6</v>
      </c>
      <c r="F84" s="161">
        <v>357</v>
      </c>
      <c r="G84" s="44">
        <f t="shared" si="6"/>
        <v>25704</v>
      </c>
      <c r="H84" s="28">
        <f t="shared" si="7"/>
        <v>357</v>
      </c>
      <c r="I84" s="28">
        <f t="shared" si="7"/>
        <v>25704</v>
      </c>
      <c r="J84" s="29"/>
      <c r="K84" s="29"/>
      <c r="L84" s="30">
        <f t="shared" si="8"/>
        <v>0</v>
      </c>
    </row>
    <row r="85" spans="1:12">
      <c r="A85" s="41" t="s">
        <v>6</v>
      </c>
      <c r="B85" s="134" t="s">
        <v>188</v>
      </c>
      <c r="C85" s="32"/>
      <c r="D85" s="42" t="s">
        <v>11</v>
      </c>
      <c r="E85" s="43">
        <v>6</v>
      </c>
      <c r="F85" s="161">
        <v>357</v>
      </c>
      <c r="G85" s="44">
        <f t="shared" si="6"/>
        <v>25704</v>
      </c>
      <c r="H85" s="28">
        <f t="shared" si="7"/>
        <v>357</v>
      </c>
      <c r="I85" s="28">
        <f t="shared" si="7"/>
        <v>25704</v>
      </c>
      <c r="J85" s="29"/>
      <c r="K85" s="29"/>
      <c r="L85" s="30">
        <f t="shared" si="8"/>
        <v>0</v>
      </c>
    </row>
    <row r="86" spans="1:12">
      <c r="A86" s="41" t="s">
        <v>6</v>
      </c>
      <c r="B86" s="134" t="s">
        <v>189</v>
      </c>
      <c r="C86" s="46"/>
      <c r="D86" s="42" t="s">
        <v>11</v>
      </c>
      <c r="E86" s="43">
        <v>6</v>
      </c>
      <c r="F86" s="161">
        <v>313</v>
      </c>
      <c r="G86" s="44">
        <f t="shared" si="6"/>
        <v>22536</v>
      </c>
      <c r="H86" s="28">
        <f t="shared" si="7"/>
        <v>313</v>
      </c>
      <c r="I86" s="28">
        <f t="shared" si="7"/>
        <v>22536</v>
      </c>
      <c r="J86" s="29"/>
      <c r="K86" s="29"/>
      <c r="L86" s="30">
        <f t="shared" si="8"/>
        <v>0</v>
      </c>
    </row>
    <row r="87" spans="1:12">
      <c r="A87" s="41" t="s">
        <v>6</v>
      </c>
      <c r="B87" s="134" t="s">
        <v>190</v>
      </c>
      <c r="C87" s="47"/>
      <c r="D87" s="42" t="s">
        <v>11</v>
      </c>
      <c r="E87" s="43">
        <v>6</v>
      </c>
      <c r="F87" s="161">
        <v>313</v>
      </c>
      <c r="G87" s="44">
        <f t="shared" si="6"/>
        <v>22536</v>
      </c>
      <c r="H87" s="28">
        <f t="shared" si="7"/>
        <v>313</v>
      </c>
      <c r="I87" s="28">
        <f t="shared" si="7"/>
        <v>22536</v>
      </c>
      <c r="J87" s="29"/>
      <c r="K87" s="29"/>
      <c r="L87" s="30">
        <f t="shared" si="8"/>
        <v>0</v>
      </c>
    </row>
    <row r="88" spans="1:12">
      <c r="A88" s="41" t="s">
        <v>6</v>
      </c>
      <c r="B88" s="134" t="s">
        <v>191</v>
      </c>
      <c r="C88" s="47"/>
      <c r="D88" s="42" t="s">
        <v>11</v>
      </c>
      <c r="E88" s="43">
        <v>6</v>
      </c>
      <c r="F88" s="161">
        <v>313</v>
      </c>
      <c r="G88" s="44">
        <f t="shared" si="6"/>
        <v>22536</v>
      </c>
      <c r="H88" s="28">
        <f t="shared" si="7"/>
        <v>313</v>
      </c>
      <c r="I88" s="28">
        <f t="shared" si="7"/>
        <v>22536</v>
      </c>
      <c r="J88" s="29"/>
      <c r="K88" s="29"/>
      <c r="L88" s="30">
        <f t="shared" si="8"/>
        <v>0</v>
      </c>
    </row>
    <row r="89" spans="1:12">
      <c r="A89" s="41" t="s">
        <v>6</v>
      </c>
      <c r="B89" s="134" t="s">
        <v>192</v>
      </c>
      <c r="C89" s="47"/>
      <c r="D89" s="42" t="s">
        <v>11</v>
      </c>
      <c r="E89" s="43">
        <v>6</v>
      </c>
      <c r="F89" s="161">
        <v>313</v>
      </c>
      <c r="G89" s="44">
        <f t="shared" si="6"/>
        <v>22536</v>
      </c>
      <c r="H89" s="28">
        <f t="shared" si="7"/>
        <v>313</v>
      </c>
      <c r="I89" s="28">
        <f t="shared" si="7"/>
        <v>22536</v>
      </c>
      <c r="J89" s="29"/>
      <c r="K89" s="29"/>
      <c r="L89" s="30">
        <f t="shared" si="8"/>
        <v>0</v>
      </c>
    </row>
    <row r="90" spans="1:12">
      <c r="A90" s="41" t="s">
        <v>6</v>
      </c>
      <c r="B90" s="134" t="s">
        <v>193</v>
      </c>
      <c r="C90" s="31" t="s">
        <v>12</v>
      </c>
      <c r="D90" s="42" t="s">
        <v>11</v>
      </c>
      <c r="E90" s="43">
        <v>6</v>
      </c>
      <c r="F90" s="161">
        <v>357</v>
      </c>
      <c r="G90" s="44">
        <f t="shared" si="6"/>
        <v>25704</v>
      </c>
      <c r="H90" s="28">
        <f t="shared" si="7"/>
        <v>357</v>
      </c>
      <c r="I90" s="28">
        <f t="shared" si="7"/>
        <v>25704</v>
      </c>
      <c r="J90" s="29"/>
      <c r="K90" s="29"/>
      <c r="L90" s="30">
        <f t="shared" si="8"/>
        <v>0</v>
      </c>
    </row>
    <row r="91" spans="1:12">
      <c r="A91" s="41" t="s">
        <v>6</v>
      </c>
      <c r="B91" s="134" t="s">
        <v>145</v>
      </c>
      <c r="C91" s="31" t="s">
        <v>12</v>
      </c>
      <c r="D91" s="42" t="s">
        <v>11</v>
      </c>
      <c r="E91" s="43">
        <v>6</v>
      </c>
      <c r="F91" s="161">
        <v>313</v>
      </c>
      <c r="G91" s="44">
        <f t="shared" si="6"/>
        <v>22536</v>
      </c>
      <c r="H91" s="28">
        <f t="shared" si="7"/>
        <v>313</v>
      </c>
      <c r="I91" s="28">
        <f t="shared" si="7"/>
        <v>22536</v>
      </c>
      <c r="J91" s="29"/>
      <c r="K91" s="29"/>
      <c r="L91" s="30">
        <f t="shared" si="8"/>
        <v>0</v>
      </c>
    </row>
    <row r="92" spans="1:12">
      <c r="A92" s="41" t="s">
        <v>6</v>
      </c>
      <c r="B92" s="134" t="s">
        <v>194</v>
      </c>
      <c r="C92" s="82" t="s">
        <v>12</v>
      </c>
      <c r="D92" s="42" t="s">
        <v>11</v>
      </c>
      <c r="E92" s="43">
        <v>6</v>
      </c>
      <c r="F92" s="161">
        <v>363.00000000000006</v>
      </c>
      <c r="G92" s="44">
        <f>F92*72</f>
        <v>26136.000000000004</v>
      </c>
      <c r="H92" s="28">
        <f>F92*(1-$H$10)</f>
        <v>363.00000000000006</v>
      </c>
      <c r="I92" s="28">
        <f>G92*(1-$H$10)</f>
        <v>26136.000000000004</v>
      </c>
      <c r="J92" s="29"/>
      <c r="K92" s="29"/>
      <c r="L92" s="30">
        <f>(J92*H92*E92)+(K92*I92)</f>
        <v>0</v>
      </c>
    </row>
    <row r="93" spans="1:12">
      <c r="A93" s="41" t="s">
        <v>6</v>
      </c>
      <c r="B93" s="134" t="s">
        <v>195</v>
      </c>
      <c r="C93" s="34"/>
      <c r="D93" s="42" t="s">
        <v>11</v>
      </c>
      <c r="E93" s="43">
        <v>6</v>
      </c>
      <c r="F93" s="161">
        <v>363.00000000000006</v>
      </c>
      <c r="G93" s="44">
        <f>F93*72</f>
        <v>26136.000000000004</v>
      </c>
      <c r="H93" s="28">
        <f>F93*(1-$H$10)</f>
        <v>363.00000000000006</v>
      </c>
      <c r="I93" s="28">
        <f>G93*(1-$H$10)</f>
        <v>26136.000000000004</v>
      </c>
      <c r="J93" s="29"/>
      <c r="K93" s="29"/>
      <c r="L93" s="30">
        <f>(J93*H93*E93)+(K93*I93)</f>
        <v>0</v>
      </c>
    </row>
    <row r="94" spans="1:12" ht="27">
      <c r="A94" s="41" t="s">
        <v>6</v>
      </c>
      <c r="B94" s="134" t="s">
        <v>196</v>
      </c>
      <c r="C94" s="46"/>
      <c r="D94" s="42" t="s">
        <v>11</v>
      </c>
      <c r="E94" s="43">
        <v>6</v>
      </c>
      <c r="F94" s="161">
        <v>341</v>
      </c>
      <c r="G94" s="44">
        <f t="shared" si="6"/>
        <v>24552</v>
      </c>
      <c r="H94" s="28">
        <f t="shared" si="7"/>
        <v>341</v>
      </c>
      <c r="I94" s="28">
        <f t="shared" si="7"/>
        <v>24552</v>
      </c>
      <c r="J94" s="29"/>
      <c r="K94" s="29"/>
      <c r="L94" s="30">
        <f t="shared" si="8"/>
        <v>0</v>
      </c>
    </row>
    <row r="95" spans="1:12">
      <c r="A95" s="41" t="s">
        <v>6</v>
      </c>
      <c r="B95" s="134" t="s">
        <v>197</v>
      </c>
      <c r="C95" s="31" t="s">
        <v>12</v>
      </c>
      <c r="D95" s="42" t="s">
        <v>11</v>
      </c>
      <c r="E95" s="43">
        <v>6</v>
      </c>
      <c r="F95" s="161">
        <v>330</v>
      </c>
      <c r="G95" s="44">
        <f t="shared" si="6"/>
        <v>23760</v>
      </c>
      <c r="H95" s="28">
        <f t="shared" si="7"/>
        <v>330</v>
      </c>
      <c r="I95" s="28">
        <f t="shared" si="7"/>
        <v>23760</v>
      </c>
      <c r="J95" s="29"/>
      <c r="K95" s="29"/>
      <c r="L95" s="30">
        <f t="shared" si="8"/>
        <v>0</v>
      </c>
    </row>
    <row r="96" spans="1:12">
      <c r="A96" s="41" t="s">
        <v>6</v>
      </c>
      <c r="B96" s="134" t="s">
        <v>198</v>
      </c>
      <c r="C96" s="82" t="s">
        <v>12</v>
      </c>
      <c r="D96" s="42" t="s">
        <v>11</v>
      </c>
      <c r="E96" s="43">
        <v>6</v>
      </c>
      <c r="F96" s="161">
        <v>363.00000000000006</v>
      </c>
      <c r="G96" s="44">
        <f>F96*72</f>
        <v>26136.000000000004</v>
      </c>
      <c r="H96" s="28">
        <f>F96*(1-$H$10)</f>
        <v>363.00000000000006</v>
      </c>
      <c r="I96" s="28">
        <f>G96*(1-$H$10)</f>
        <v>26136.000000000004</v>
      </c>
      <c r="J96" s="29"/>
      <c r="K96" s="29"/>
      <c r="L96" s="30">
        <f>(J96*H96*E96)+(K96*I96)</f>
        <v>0</v>
      </c>
    </row>
    <row r="97" spans="1:12">
      <c r="A97" s="41" t="s">
        <v>6</v>
      </c>
      <c r="B97" s="134" t="s">
        <v>199</v>
      </c>
      <c r="C97" s="82" t="s">
        <v>12</v>
      </c>
      <c r="D97" s="42" t="s">
        <v>11</v>
      </c>
      <c r="E97" s="43">
        <v>6</v>
      </c>
      <c r="F97" s="161">
        <v>363.00000000000006</v>
      </c>
      <c r="G97" s="44">
        <f>F97*72</f>
        <v>26136.000000000004</v>
      </c>
      <c r="H97" s="28">
        <f>F97*(1-$H$10)</f>
        <v>363.00000000000006</v>
      </c>
      <c r="I97" s="28">
        <f>G97*(1-$H$10)</f>
        <v>26136.000000000004</v>
      </c>
      <c r="J97" s="29"/>
      <c r="K97" s="29"/>
      <c r="L97" s="30">
        <f>(J97*H97*E97)+(K97*I97)</f>
        <v>0</v>
      </c>
    </row>
    <row r="98" spans="1:12">
      <c r="A98" s="41" t="s">
        <v>6</v>
      </c>
      <c r="B98" s="134" t="s">
        <v>200</v>
      </c>
      <c r="C98" s="31" t="s">
        <v>12</v>
      </c>
      <c r="D98" s="25" t="s">
        <v>11</v>
      </c>
      <c r="E98" s="26">
        <v>6</v>
      </c>
      <c r="F98" s="161">
        <v>313</v>
      </c>
      <c r="G98" s="49">
        <f t="shared" si="6"/>
        <v>22536</v>
      </c>
      <c r="H98" s="28">
        <f t="shared" si="7"/>
        <v>313</v>
      </c>
      <c r="I98" s="28">
        <f t="shared" si="7"/>
        <v>22536</v>
      </c>
      <c r="J98" s="29"/>
      <c r="K98" s="29"/>
      <c r="L98" s="30">
        <f t="shared" si="8"/>
        <v>0</v>
      </c>
    </row>
    <row r="99" spans="1:12">
      <c r="A99" s="41" t="s">
        <v>6</v>
      </c>
      <c r="B99" s="142" t="s">
        <v>201</v>
      </c>
      <c r="C99" s="31" t="s">
        <v>12</v>
      </c>
      <c r="D99" s="25" t="s">
        <v>11</v>
      </c>
      <c r="E99" s="26">
        <v>6</v>
      </c>
      <c r="F99" s="161">
        <v>313</v>
      </c>
      <c r="G99" s="49">
        <f t="shared" si="6"/>
        <v>22536</v>
      </c>
      <c r="H99" s="28">
        <f t="shared" si="7"/>
        <v>313</v>
      </c>
      <c r="I99" s="28">
        <f t="shared" si="7"/>
        <v>22536</v>
      </c>
      <c r="J99" s="29"/>
      <c r="K99" s="29"/>
      <c r="L99" s="30">
        <f t="shared" si="8"/>
        <v>0</v>
      </c>
    </row>
    <row r="100" spans="1:12">
      <c r="A100" s="41" t="s">
        <v>6</v>
      </c>
      <c r="B100" s="142" t="s">
        <v>202</v>
      </c>
      <c r="C100" s="31" t="s">
        <v>12</v>
      </c>
      <c r="D100" s="25" t="s">
        <v>11</v>
      </c>
      <c r="E100" s="26">
        <v>6</v>
      </c>
      <c r="F100" s="161">
        <v>330</v>
      </c>
      <c r="G100" s="49">
        <f t="shared" si="6"/>
        <v>23760</v>
      </c>
      <c r="H100" s="28">
        <f t="shared" si="7"/>
        <v>330</v>
      </c>
      <c r="I100" s="28">
        <f t="shared" si="7"/>
        <v>23760</v>
      </c>
      <c r="J100" s="29"/>
      <c r="K100" s="29"/>
      <c r="L100" s="30">
        <f t="shared" si="8"/>
        <v>0</v>
      </c>
    </row>
    <row r="101" spans="1:12">
      <c r="A101" s="41" t="s">
        <v>6</v>
      </c>
      <c r="B101" s="134" t="s">
        <v>203</v>
      </c>
      <c r="C101" s="48"/>
      <c r="D101" s="25" t="s">
        <v>11</v>
      </c>
      <c r="E101" s="26">
        <v>6</v>
      </c>
      <c r="F101" s="161">
        <v>335</v>
      </c>
      <c r="G101" s="49">
        <f t="shared" si="6"/>
        <v>24120</v>
      </c>
      <c r="H101" s="28">
        <f t="shared" si="7"/>
        <v>335</v>
      </c>
      <c r="I101" s="28">
        <f t="shared" si="7"/>
        <v>24120</v>
      </c>
      <c r="J101" s="29"/>
      <c r="K101" s="29"/>
      <c r="L101" s="30">
        <f t="shared" si="8"/>
        <v>0</v>
      </c>
    </row>
    <row r="102" spans="1:12">
      <c r="A102" s="41" t="s">
        <v>6</v>
      </c>
      <c r="B102" s="134" t="s">
        <v>204</v>
      </c>
      <c r="C102" s="47"/>
      <c r="D102" s="25" t="s">
        <v>11</v>
      </c>
      <c r="E102" s="26">
        <v>6</v>
      </c>
      <c r="F102" s="161">
        <v>335</v>
      </c>
      <c r="G102" s="49">
        <f t="shared" si="6"/>
        <v>24120</v>
      </c>
      <c r="H102" s="28">
        <f t="shared" si="7"/>
        <v>335</v>
      </c>
      <c r="I102" s="28">
        <f t="shared" si="7"/>
        <v>24120</v>
      </c>
      <c r="J102" s="29"/>
      <c r="K102" s="29"/>
      <c r="L102" s="30">
        <f t="shared" si="8"/>
        <v>0</v>
      </c>
    </row>
    <row r="103" spans="1:12" ht="27">
      <c r="A103" s="41" t="s">
        <v>6</v>
      </c>
      <c r="B103" s="134" t="s">
        <v>205</v>
      </c>
      <c r="C103" s="47"/>
      <c r="D103" s="25" t="s">
        <v>11</v>
      </c>
      <c r="E103" s="26">
        <v>6</v>
      </c>
      <c r="F103" s="161">
        <v>335</v>
      </c>
      <c r="G103" s="49">
        <f t="shared" si="6"/>
        <v>24120</v>
      </c>
      <c r="H103" s="28">
        <f t="shared" si="7"/>
        <v>335</v>
      </c>
      <c r="I103" s="28">
        <f t="shared" si="7"/>
        <v>24120</v>
      </c>
      <c r="J103" s="29"/>
      <c r="K103" s="29"/>
      <c r="L103" s="30">
        <f t="shared" si="8"/>
        <v>0</v>
      </c>
    </row>
    <row r="104" spans="1:12">
      <c r="A104" s="41" t="s">
        <v>6</v>
      </c>
      <c r="B104" s="134" t="s">
        <v>206</v>
      </c>
      <c r="C104" s="31" t="s">
        <v>12</v>
      </c>
      <c r="D104" s="25" t="s">
        <v>11</v>
      </c>
      <c r="E104" s="26">
        <v>6</v>
      </c>
      <c r="F104" s="161">
        <v>363.00000000000006</v>
      </c>
      <c r="G104" s="49">
        <f t="shared" si="6"/>
        <v>26136.000000000004</v>
      </c>
      <c r="H104" s="28">
        <f t="shared" si="7"/>
        <v>363.00000000000006</v>
      </c>
      <c r="I104" s="28">
        <f t="shared" si="7"/>
        <v>26136.000000000004</v>
      </c>
      <c r="J104" s="29"/>
      <c r="K104" s="29"/>
      <c r="L104" s="30">
        <f t="shared" si="8"/>
        <v>0</v>
      </c>
    </row>
    <row r="105" spans="1:12">
      <c r="A105" s="41" t="s">
        <v>6</v>
      </c>
      <c r="B105" s="142" t="s">
        <v>207</v>
      </c>
      <c r="C105" s="31" t="s">
        <v>12</v>
      </c>
      <c r="D105" s="25" t="s">
        <v>11</v>
      </c>
      <c r="E105" s="26">
        <v>6</v>
      </c>
      <c r="F105" s="161">
        <v>313</v>
      </c>
      <c r="G105" s="49">
        <f t="shared" si="6"/>
        <v>22536</v>
      </c>
      <c r="H105" s="28">
        <f t="shared" si="7"/>
        <v>313</v>
      </c>
      <c r="I105" s="28">
        <f t="shared" si="7"/>
        <v>22536</v>
      </c>
      <c r="J105" s="29"/>
      <c r="K105" s="29"/>
      <c r="L105" s="30">
        <f t="shared" si="8"/>
        <v>0</v>
      </c>
    </row>
    <row r="106" spans="1:12">
      <c r="A106" s="41" t="s">
        <v>6</v>
      </c>
      <c r="B106" s="142" t="s">
        <v>208</v>
      </c>
      <c r="C106" s="31" t="s">
        <v>12</v>
      </c>
      <c r="D106" s="25" t="s">
        <v>11</v>
      </c>
      <c r="E106" s="26">
        <v>6</v>
      </c>
      <c r="F106" s="161">
        <v>335</v>
      </c>
      <c r="G106" s="49">
        <f t="shared" si="6"/>
        <v>24120</v>
      </c>
      <c r="H106" s="28">
        <f t="shared" si="7"/>
        <v>335</v>
      </c>
      <c r="I106" s="28">
        <f t="shared" si="7"/>
        <v>24120</v>
      </c>
      <c r="J106" s="29"/>
      <c r="K106" s="29"/>
      <c r="L106" s="30">
        <f t="shared" si="8"/>
        <v>0</v>
      </c>
    </row>
    <row r="107" spans="1:12">
      <c r="A107" s="41" t="s">
        <v>6</v>
      </c>
      <c r="B107" s="144" t="s">
        <v>237</v>
      </c>
      <c r="C107" s="31"/>
      <c r="D107" s="25" t="s">
        <v>11</v>
      </c>
      <c r="E107" s="26">
        <v>6</v>
      </c>
      <c r="F107" s="161">
        <v>335</v>
      </c>
      <c r="G107" s="49">
        <f>F107*72</f>
        <v>24120</v>
      </c>
      <c r="H107" s="28">
        <f>F107*(1-$H$10)</f>
        <v>335</v>
      </c>
      <c r="I107" s="28">
        <f>G107*(1-$H$10)</f>
        <v>24120</v>
      </c>
      <c r="J107" s="29"/>
      <c r="K107" s="29"/>
      <c r="L107" s="30">
        <f t="shared" si="8"/>
        <v>0</v>
      </c>
    </row>
    <row r="108" spans="1:12">
      <c r="A108" s="41" t="s">
        <v>6</v>
      </c>
      <c r="B108" s="134" t="s">
        <v>209</v>
      </c>
      <c r="C108" s="47"/>
      <c r="D108" s="25" t="s">
        <v>11</v>
      </c>
      <c r="E108" s="26">
        <v>6</v>
      </c>
      <c r="F108" s="161">
        <v>330</v>
      </c>
      <c r="G108" s="49">
        <f t="shared" si="6"/>
        <v>23760</v>
      </c>
      <c r="H108" s="28">
        <f t="shared" si="7"/>
        <v>330</v>
      </c>
      <c r="I108" s="28">
        <f t="shared" si="7"/>
        <v>23760</v>
      </c>
      <c r="J108" s="29"/>
      <c r="K108" s="29"/>
      <c r="L108" s="30">
        <f t="shared" si="8"/>
        <v>0</v>
      </c>
    </row>
    <row r="109" spans="1:12">
      <c r="A109" s="41" t="s">
        <v>6</v>
      </c>
      <c r="B109" s="134" t="s">
        <v>210</v>
      </c>
      <c r="C109" s="47"/>
      <c r="D109" s="25" t="s">
        <v>11</v>
      </c>
      <c r="E109" s="26">
        <v>6</v>
      </c>
      <c r="F109" s="161">
        <v>330</v>
      </c>
      <c r="G109" s="49">
        <f t="shared" si="6"/>
        <v>23760</v>
      </c>
      <c r="H109" s="28">
        <f t="shared" si="7"/>
        <v>330</v>
      </c>
      <c r="I109" s="28">
        <f t="shared" si="7"/>
        <v>23760</v>
      </c>
      <c r="J109" s="29"/>
      <c r="K109" s="29"/>
      <c r="L109" s="30">
        <f t="shared" si="8"/>
        <v>0</v>
      </c>
    </row>
    <row r="110" spans="1:12">
      <c r="A110" s="41" t="s">
        <v>6</v>
      </c>
      <c r="B110" s="134" t="s">
        <v>211</v>
      </c>
      <c r="C110" s="31" t="s">
        <v>12</v>
      </c>
      <c r="D110" s="25" t="s">
        <v>11</v>
      </c>
      <c r="E110" s="26">
        <v>6</v>
      </c>
      <c r="F110" s="161">
        <v>357</v>
      </c>
      <c r="G110" s="49">
        <f t="shared" si="6"/>
        <v>25704</v>
      </c>
      <c r="H110" s="28">
        <f t="shared" si="7"/>
        <v>357</v>
      </c>
      <c r="I110" s="28">
        <f t="shared" si="7"/>
        <v>25704</v>
      </c>
      <c r="J110" s="29"/>
      <c r="K110" s="29"/>
      <c r="L110" s="30">
        <f t="shared" si="8"/>
        <v>0</v>
      </c>
    </row>
    <row r="111" spans="1:12">
      <c r="A111" s="41" t="s">
        <v>6</v>
      </c>
      <c r="B111" s="134" t="s">
        <v>212</v>
      </c>
      <c r="C111" s="31" t="s">
        <v>12</v>
      </c>
      <c r="D111" s="25" t="s">
        <v>11</v>
      </c>
      <c r="E111" s="26">
        <v>6</v>
      </c>
      <c r="F111" s="161">
        <v>357</v>
      </c>
      <c r="G111" s="49">
        <f t="shared" si="6"/>
        <v>25704</v>
      </c>
      <c r="H111" s="28">
        <f t="shared" si="7"/>
        <v>357</v>
      </c>
      <c r="I111" s="28">
        <f t="shared" si="7"/>
        <v>25704</v>
      </c>
      <c r="J111" s="29"/>
      <c r="K111" s="29"/>
      <c r="L111" s="30">
        <f t="shared" si="8"/>
        <v>0</v>
      </c>
    </row>
    <row r="112" spans="1:12">
      <c r="A112" s="41" t="s">
        <v>6</v>
      </c>
      <c r="B112" s="134" t="s">
        <v>213</v>
      </c>
      <c r="C112" s="34"/>
      <c r="D112" s="42" t="s">
        <v>11</v>
      </c>
      <c r="E112" s="43">
        <v>6</v>
      </c>
      <c r="F112" s="161">
        <v>363.00000000000006</v>
      </c>
      <c r="G112" s="44">
        <f>F112*72</f>
        <v>26136.000000000004</v>
      </c>
      <c r="H112" s="28">
        <f>F112*(1-$H$10)</f>
        <v>363.00000000000006</v>
      </c>
      <c r="I112" s="28">
        <f>G112*(1-$H$10)</f>
        <v>26136.000000000004</v>
      </c>
      <c r="J112" s="29"/>
      <c r="K112" s="29"/>
      <c r="L112" s="30">
        <f>(J112*H112*E112)+(K112*I112)</f>
        <v>0</v>
      </c>
    </row>
    <row r="113" spans="1:12">
      <c r="A113" s="41" t="s">
        <v>6</v>
      </c>
      <c r="B113" s="134" t="s">
        <v>214</v>
      </c>
      <c r="C113" s="82" t="s">
        <v>12</v>
      </c>
      <c r="D113" s="42" t="s">
        <v>11</v>
      </c>
      <c r="E113" s="43">
        <v>6</v>
      </c>
      <c r="F113" s="161">
        <v>363.00000000000006</v>
      </c>
      <c r="G113" s="44">
        <f>F113*72</f>
        <v>26136.000000000004</v>
      </c>
      <c r="H113" s="28">
        <f>F113*(1-$H$10)</f>
        <v>363.00000000000006</v>
      </c>
      <c r="I113" s="28">
        <f>G113*(1-$H$10)</f>
        <v>26136.000000000004</v>
      </c>
      <c r="J113" s="29"/>
      <c r="K113" s="29"/>
      <c r="L113" s="30">
        <f>(J113*H113*E113)+(K113*I113)</f>
        <v>0</v>
      </c>
    </row>
    <row r="114" spans="1:12">
      <c r="A114" s="41" t="s">
        <v>6</v>
      </c>
      <c r="B114" s="142" t="s">
        <v>215</v>
      </c>
      <c r="C114" s="48"/>
      <c r="D114" s="25" t="s">
        <v>11</v>
      </c>
      <c r="E114" s="26">
        <v>6</v>
      </c>
      <c r="F114" s="161">
        <v>335</v>
      </c>
      <c r="G114" s="49">
        <f t="shared" si="6"/>
        <v>24120</v>
      </c>
      <c r="H114" s="28">
        <f t="shared" si="7"/>
        <v>335</v>
      </c>
      <c r="I114" s="28">
        <f t="shared" si="7"/>
        <v>24120</v>
      </c>
      <c r="J114" s="29"/>
      <c r="K114" s="29"/>
      <c r="L114" s="30">
        <f t="shared" si="8"/>
        <v>0</v>
      </c>
    </row>
    <row r="115" spans="1:12">
      <c r="A115" s="41" t="s">
        <v>6</v>
      </c>
      <c r="B115" s="134" t="s">
        <v>216</v>
      </c>
      <c r="C115" s="48"/>
      <c r="D115" s="25" t="s">
        <v>11</v>
      </c>
      <c r="E115" s="26">
        <v>6</v>
      </c>
      <c r="F115" s="161">
        <v>330</v>
      </c>
      <c r="G115" s="49">
        <f t="shared" si="6"/>
        <v>23760</v>
      </c>
      <c r="H115" s="28">
        <f t="shared" si="7"/>
        <v>330</v>
      </c>
      <c r="I115" s="28">
        <f t="shared" si="7"/>
        <v>23760</v>
      </c>
      <c r="J115" s="29"/>
      <c r="K115" s="29"/>
      <c r="L115" s="30">
        <f t="shared" si="8"/>
        <v>0</v>
      </c>
    </row>
    <row r="116" spans="1:12">
      <c r="A116" s="41" t="s">
        <v>6</v>
      </c>
      <c r="B116" s="142" t="s">
        <v>217</v>
      </c>
      <c r="C116" s="51"/>
      <c r="D116" s="25" t="s">
        <v>11</v>
      </c>
      <c r="E116" s="26">
        <v>6</v>
      </c>
      <c r="F116" s="161">
        <v>313</v>
      </c>
      <c r="G116" s="49">
        <f t="shared" ref="G116:G121" si="9">F116*72</f>
        <v>22536</v>
      </c>
      <c r="H116" s="28">
        <f t="shared" si="7"/>
        <v>313</v>
      </c>
      <c r="I116" s="28">
        <f t="shared" si="7"/>
        <v>22536</v>
      </c>
      <c r="J116" s="29"/>
      <c r="K116" s="29"/>
      <c r="L116" s="30">
        <f t="shared" si="8"/>
        <v>0</v>
      </c>
    </row>
    <row r="117" spans="1:12">
      <c r="A117" s="41" t="s">
        <v>6</v>
      </c>
      <c r="B117" s="134" t="s">
        <v>218</v>
      </c>
      <c r="C117" s="82" t="s">
        <v>12</v>
      </c>
      <c r="D117" s="42" t="s">
        <v>11</v>
      </c>
      <c r="E117" s="43">
        <v>6</v>
      </c>
      <c r="F117" s="161">
        <v>385.00000000000006</v>
      </c>
      <c r="G117" s="44">
        <f t="shared" si="9"/>
        <v>27720.000000000004</v>
      </c>
      <c r="H117" s="28">
        <f>F117*(1-$H$10)</f>
        <v>385.00000000000006</v>
      </c>
      <c r="I117" s="28">
        <f>G117*(1-$H$10)</f>
        <v>27720.000000000004</v>
      </c>
      <c r="J117" s="29"/>
      <c r="K117" s="29"/>
      <c r="L117" s="30">
        <f>(J117*H117*E117)+(K117*I117)</f>
        <v>0</v>
      </c>
    </row>
    <row r="118" spans="1:12">
      <c r="A118" s="41" t="s">
        <v>6</v>
      </c>
      <c r="B118" s="134" t="s">
        <v>219</v>
      </c>
      <c r="C118" s="82" t="s">
        <v>12</v>
      </c>
      <c r="D118" s="42" t="s">
        <v>11</v>
      </c>
      <c r="E118" s="43">
        <v>6</v>
      </c>
      <c r="F118" s="161">
        <v>385.00000000000006</v>
      </c>
      <c r="G118" s="44">
        <f t="shared" si="9"/>
        <v>27720.000000000004</v>
      </c>
      <c r="H118" s="28">
        <f>F118*(1-$H$10)</f>
        <v>385.00000000000006</v>
      </c>
      <c r="I118" s="28">
        <f>G118*(1-$H$10)</f>
        <v>27720.000000000004</v>
      </c>
      <c r="J118" s="29"/>
      <c r="K118" s="29"/>
      <c r="L118" s="30">
        <f>(J118*H118*E118)+(K118*I118)</f>
        <v>0</v>
      </c>
    </row>
    <row r="119" spans="1:12">
      <c r="A119" s="41" t="s">
        <v>6</v>
      </c>
      <c r="B119" s="134" t="s">
        <v>220</v>
      </c>
      <c r="C119" s="32"/>
      <c r="D119" s="25" t="s">
        <v>11</v>
      </c>
      <c r="E119" s="26">
        <v>6</v>
      </c>
      <c r="F119" s="161">
        <v>357</v>
      </c>
      <c r="G119" s="49">
        <f t="shared" si="9"/>
        <v>25704</v>
      </c>
      <c r="H119" s="28">
        <f t="shared" si="7"/>
        <v>357</v>
      </c>
      <c r="I119" s="28">
        <f t="shared" si="7"/>
        <v>25704</v>
      </c>
      <c r="J119" s="29"/>
      <c r="K119" s="29"/>
      <c r="L119" s="30">
        <f t="shared" si="8"/>
        <v>0</v>
      </c>
    </row>
    <row r="120" spans="1:12">
      <c r="A120" s="41" t="s">
        <v>6</v>
      </c>
      <c r="B120" s="134" t="s">
        <v>221</v>
      </c>
      <c r="C120" s="82" t="s">
        <v>12</v>
      </c>
      <c r="D120" s="42" t="s">
        <v>11</v>
      </c>
      <c r="E120" s="43">
        <v>6</v>
      </c>
      <c r="F120" s="161">
        <v>363.00000000000006</v>
      </c>
      <c r="G120" s="44">
        <f t="shared" si="9"/>
        <v>26136.000000000004</v>
      </c>
      <c r="H120" s="28">
        <f>F120*(1-$H$10)</f>
        <v>363.00000000000006</v>
      </c>
      <c r="I120" s="28">
        <f>G120*(1-$H$10)</f>
        <v>26136.000000000004</v>
      </c>
      <c r="J120" s="29"/>
      <c r="K120" s="29"/>
      <c r="L120" s="30">
        <f>(J120*H120*E120)+(K120*I120)</f>
        <v>0</v>
      </c>
    </row>
    <row r="121" spans="1:12">
      <c r="A121" s="41" t="s">
        <v>6</v>
      </c>
      <c r="B121" s="134" t="s">
        <v>222</v>
      </c>
      <c r="C121" s="32"/>
      <c r="D121" s="42" t="s">
        <v>11</v>
      </c>
      <c r="E121" s="43">
        <v>6</v>
      </c>
      <c r="F121" s="161">
        <v>357</v>
      </c>
      <c r="G121" s="44">
        <f t="shared" si="9"/>
        <v>25704</v>
      </c>
      <c r="H121" s="28">
        <f t="shared" si="7"/>
        <v>357</v>
      </c>
      <c r="I121" s="28">
        <f t="shared" si="7"/>
        <v>25704</v>
      </c>
      <c r="J121" s="29"/>
      <c r="K121" s="29"/>
      <c r="L121" s="30">
        <f t="shared" si="8"/>
        <v>0</v>
      </c>
    </row>
    <row r="122" spans="1:12">
      <c r="A122" s="41" t="s">
        <v>6</v>
      </c>
      <c r="B122" s="134" t="s">
        <v>223</v>
      </c>
      <c r="C122" s="31" t="s">
        <v>12</v>
      </c>
      <c r="D122" s="42" t="s">
        <v>11</v>
      </c>
      <c r="E122" s="43">
        <v>6</v>
      </c>
      <c r="F122" s="161">
        <v>335</v>
      </c>
      <c r="G122" s="44">
        <f t="shared" si="6"/>
        <v>24120</v>
      </c>
      <c r="H122" s="28">
        <f t="shared" ref="H122:I136" si="10">F122*(1-$H$10)</f>
        <v>335</v>
      </c>
      <c r="I122" s="28">
        <f t="shared" si="10"/>
        <v>24120</v>
      </c>
      <c r="J122" s="29"/>
      <c r="K122" s="29"/>
      <c r="L122" s="30">
        <f t="shared" ref="L122:L136" si="11">(J122*H122*E122)+(K122*I122)</f>
        <v>0</v>
      </c>
    </row>
    <row r="123" spans="1:12">
      <c r="A123" s="41" t="s">
        <v>6</v>
      </c>
      <c r="B123" s="134" t="s">
        <v>224</v>
      </c>
      <c r="C123" s="82" t="s">
        <v>12</v>
      </c>
      <c r="D123" s="42" t="s">
        <v>11</v>
      </c>
      <c r="E123" s="43">
        <v>6</v>
      </c>
      <c r="F123" s="161">
        <v>363.00000000000006</v>
      </c>
      <c r="G123" s="44">
        <f>F123*72</f>
        <v>26136.000000000004</v>
      </c>
      <c r="H123" s="28">
        <f t="shared" ref="H123:I125" si="12">F123*(1-$H$10)</f>
        <v>363.00000000000006</v>
      </c>
      <c r="I123" s="28">
        <f t="shared" si="12"/>
        <v>26136.000000000004</v>
      </c>
      <c r="J123" s="29"/>
      <c r="K123" s="29"/>
      <c r="L123" s="30">
        <f>(J123*H123*E123)+(K123*I123)</f>
        <v>0</v>
      </c>
    </row>
    <row r="124" spans="1:12">
      <c r="A124" s="41" t="s">
        <v>6</v>
      </c>
      <c r="B124" s="134" t="s">
        <v>225</v>
      </c>
      <c r="C124" s="82" t="s">
        <v>12</v>
      </c>
      <c r="D124" s="42" t="s">
        <v>11</v>
      </c>
      <c r="E124" s="43">
        <v>6</v>
      </c>
      <c r="F124" s="161">
        <v>363.00000000000006</v>
      </c>
      <c r="G124" s="44">
        <f>F124*72</f>
        <v>26136.000000000004</v>
      </c>
      <c r="H124" s="28">
        <f t="shared" si="12"/>
        <v>363.00000000000006</v>
      </c>
      <c r="I124" s="28">
        <f t="shared" si="12"/>
        <v>26136.000000000004</v>
      </c>
      <c r="J124" s="29"/>
      <c r="K124" s="29"/>
      <c r="L124" s="30">
        <f>(J124*H124*E124)+(K124*I124)</f>
        <v>0</v>
      </c>
    </row>
    <row r="125" spans="1:12">
      <c r="A125" s="41" t="s">
        <v>6</v>
      </c>
      <c r="B125" s="134" t="s">
        <v>226</v>
      </c>
      <c r="C125" s="82" t="s">
        <v>12</v>
      </c>
      <c r="D125" s="42" t="s">
        <v>11</v>
      </c>
      <c r="E125" s="43">
        <v>6</v>
      </c>
      <c r="F125" s="161">
        <v>363.00000000000006</v>
      </c>
      <c r="G125" s="44">
        <f>F125*72</f>
        <v>26136.000000000004</v>
      </c>
      <c r="H125" s="28">
        <f t="shared" si="12"/>
        <v>363.00000000000006</v>
      </c>
      <c r="I125" s="28">
        <f t="shared" si="12"/>
        <v>26136.000000000004</v>
      </c>
      <c r="J125" s="29"/>
      <c r="K125" s="29"/>
      <c r="L125" s="30">
        <f>(J125*H125*E125)+(K125*I125)</f>
        <v>0</v>
      </c>
    </row>
    <row r="126" spans="1:12">
      <c r="A126" s="41" t="s">
        <v>6</v>
      </c>
      <c r="B126" s="134" t="s">
        <v>227</v>
      </c>
      <c r="C126" s="31" t="s">
        <v>12</v>
      </c>
      <c r="D126" s="42" t="s">
        <v>11</v>
      </c>
      <c r="E126" s="43">
        <v>6</v>
      </c>
      <c r="F126" s="161">
        <v>330</v>
      </c>
      <c r="G126" s="44">
        <f t="shared" si="6"/>
        <v>23760</v>
      </c>
      <c r="H126" s="28">
        <f t="shared" si="10"/>
        <v>330</v>
      </c>
      <c r="I126" s="28">
        <f t="shared" si="10"/>
        <v>23760</v>
      </c>
      <c r="J126" s="29"/>
      <c r="K126" s="29"/>
      <c r="L126" s="30">
        <f t="shared" si="11"/>
        <v>0</v>
      </c>
    </row>
    <row r="127" spans="1:12">
      <c r="A127" s="41" t="s">
        <v>6</v>
      </c>
      <c r="B127" s="134" t="s">
        <v>228</v>
      </c>
      <c r="C127" s="50"/>
      <c r="D127" s="42" t="s">
        <v>11</v>
      </c>
      <c r="E127" s="43">
        <v>6</v>
      </c>
      <c r="F127" s="161">
        <v>363.00000000000006</v>
      </c>
      <c r="G127" s="44">
        <f t="shared" si="6"/>
        <v>26136.000000000004</v>
      </c>
      <c r="H127" s="28">
        <f t="shared" si="10"/>
        <v>363.00000000000006</v>
      </c>
      <c r="I127" s="28">
        <f t="shared" si="10"/>
        <v>26136.000000000004</v>
      </c>
      <c r="J127" s="29"/>
      <c r="K127" s="29"/>
      <c r="L127" s="30">
        <f t="shared" si="11"/>
        <v>0</v>
      </c>
    </row>
    <row r="128" spans="1:12">
      <c r="A128" s="41" t="s">
        <v>6</v>
      </c>
      <c r="B128" s="134" t="s">
        <v>229</v>
      </c>
      <c r="C128" s="82" t="s">
        <v>12</v>
      </c>
      <c r="D128" s="42" t="s">
        <v>11</v>
      </c>
      <c r="E128" s="43">
        <v>6</v>
      </c>
      <c r="F128" s="161">
        <v>363.00000000000006</v>
      </c>
      <c r="G128" s="44">
        <f>F128*72</f>
        <v>26136.000000000004</v>
      </c>
      <c r="H128" s="28">
        <f>F128*(1-$H$10)</f>
        <v>363.00000000000006</v>
      </c>
      <c r="I128" s="28">
        <f>G128*(1-$H$10)</f>
        <v>26136.000000000004</v>
      </c>
      <c r="J128" s="29"/>
      <c r="K128" s="29"/>
      <c r="L128" s="30">
        <f>(J128*H128*E128)+(K128*I128)</f>
        <v>0</v>
      </c>
    </row>
    <row r="129" spans="1:12">
      <c r="A129" s="96" t="s">
        <v>6</v>
      </c>
      <c r="B129" s="134" t="s">
        <v>230</v>
      </c>
      <c r="C129" s="85" t="s">
        <v>12</v>
      </c>
      <c r="D129" s="97" t="s">
        <v>11</v>
      </c>
      <c r="E129" s="98">
        <v>6</v>
      </c>
      <c r="F129" s="161">
        <v>380</v>
      </c>
      <c r="G129" s="99">
        <f t="shared" si="6"/>
        <v>27360</v>
      </c>
      <c r="H129" s="88">
        <f t="shared" si="10"/>
        <v>380</v>
      </c>
      <c r="I129" s="88">
        <f t="shared" si="10"/>
        <v>27360</v>
      </c>
      <c r="J129" s="29"/>
      <c r="K129" s="29"/>
      <c r="L129" s="89">
        <f t="shared" si="11"/>
        <v>0</v>
      </c>
    </row>
    <row r="130" spans="1:12">
      <c r="A130" s="41" t="s">
        <v>6</v>
      </c>
      <c r="B130" s="134" t="s">
        <v>231</v>
      </c>
      <c r="C130" s="31" t="s">
        <v>12</v>
      </c>
      <c r="D130" s="42" t="s">
        <v>11</v>
      </c>
      <c r="E130" s="43">
        <v>6</v>
      </c>
      <c r="F130" s="161">
        <v>363.00000000000006</v>
      </c>
      <c r="G130" s="44">
        <f t="shared" si="6"/>
        <v>26136.000000000004</v>
      </c>
      <c r="H130" s="28">
        <f t="shared" si="10"/>
        <v>363.00000000000006</v>
      </c>
      <c r="I130" s="28">
        <f t="shared" si="10"/>
        <v>26136.000000000004</v>
      </c>
      <c r="J130" s="29"/>
      <c r="K130" s="29"/>
      <c r="L130" s="30">
        <f t="shared" si="11"/>
        <v>0</v>
      </c>
    </row>
    <row r="131" spans="1:12">
      <c r="A131" s="41" t="s">
        <v>6</v>
      </c>
      <c r="B131" s="134" t="s">
        <v>234</v>
      </c>
      <c r="C131" s="31" t="s">
        <v>12</v>
      </c>
      <c r="D131" s="42" t="s">
        <v>11</v>
      </c>
      <c r="E131" s="43">
        <v>6</v>
      </c>
      <c r="F131" s="161">
        <v>363.00000000000006</v>
      </c>
      <c r="G131" s="44">
        <f t="shared" si="6"/>
        <v>26136.000000000004</v>
      </c>
      <c r="H131" s="28">
        <f t="shared" si="10"/>
        <v>363.00000000000006</v>
      </c>
      <c r="I131" s="28">
        <f t="shared" si="10"/>
        <v>26136.000000000004</v>
      </c>
      <c r="J131" s="29"/>
      <c r="K131" s="29"/>
      <c r="L131" s="30">
        <f t="shared" si="11"/>
        <v>0</v>
      </c>
    </row>
    <row r="132" spans="1:12">
      <c r="A132" s="41" t="s">
        <v>6</v>
      </c>
      <c r="B132" s="134" t="s">
        <v>235</v>
      </c>
      <c r="C132" s="31" t="s">
        <v>12</v>
      </c>
      <c r="D132" s="42" t="s">
        <v>11</v>
      </c>
      <c r="E132" s="43">
        <v>6</v>
      </c>
      <c r="F132" s="161">
        <v>363.00000000000006</v>
      </c>
      <c r="G132" s="44">
        <f>F132*72</f>
        <v>26136.000000000004</v>
      </c>
      <c r="H132" s="28">
        <f t="shared" si="10"/>
        <v>363.00000000000006</v>
      </c>
      <c r="I132" s="28">
        <f t="shared" si="10"/>
        <v>26136.000000000004</v>
      </c>
      <c r="J132" s="29"/>
      <c r="K132" s="29"/>
      <c r="L132" s="30">
        <f t="shared" si="11"/>
        <v>0</v>
      </c>
    </row>
    <row r="133" spans="1:12">
      <c r="A133" s="41" t="s">
        <v>6</v>
      </c>
      <c r="B133" s="134" t="s">
        <v>232</v>
      </c>
      <c r="C133" s="31" t="s">
        <v>12</v>
      </c>
      <c r="D133" s="42" t="s">
        <v>11</v>
      </c>
      <c r="E133" s="43">
        <v>6</v>
      </c>
      <c r="F133" s="161">
        <v>363.00000000000006</v>
      </c>
      <c r="G133" s="44">
        <f>F133*72</f>
        <v>26136.000000000004</v>
      </c>
      <c r="H133" s="28">
        <f t="shared" si="10"/>
        <v>363.00000000000006</v>
      </c>
      <c r="I133" s="28">
        <f t="shared" si="10"/>
        <v>26136.000000000004</v>
      </c>
      <c r="J133" s="29"/>
      <c r="K133" s="29"/>
      <c r="L133" s="30">
        <f t="shared" si="11"/>
        <v>0</v>
      </c>
    </row>
    <row r="134" spans="1:12">
      <c r="A134" s="41" t="s">
        <v>6</v>
      </c>
      <c r="B134" s="134" t="s">
        <v>233</v>
      </c>
      <c r="C134" s="31" t="s">
        <v>12</v>
      </c>
      <c r="D134" s="42" t="s">
        <v>11</v>
      </c>
      <c r="E134" s="43">
        <v>6</v>
      </c>
      <c r="F134" s="161">
        <v>363.00000000000006</v>
      </c>
      <c r="G134" s="44">
        <f>F134*72</f>
        <v>26136.000000000004</v>
      </c>
      <c r="H134" s="28">
        <f t="shared" si="10"/>
        <v>363.00000000000006</v>
      </c>
      <c r="I134" s="28">
        <f t="shared" si="10"/>
        <v>26136.000000000004</v>
      </c>
      <c r="J134" s="29"/>
      <c r="K134" s="29"/>
      <c r="L134" s="30">
        <f t="shared" si="11"/>
        <v>0</v>
      </c>
    </row>
    <row r="135" spans="1:12" ht="15" customHeight="1">
      <c r="A135" s="41" t="s">
        <v>6</v>
      </c>
      <c r="B135" s="134" t="s">
        <v>147</v>
      </c>
      <c r="C135" s="31" t="s">
        <v>12</v>
      </c>
      <c r="D135" s="42" t="s">
        <v>11</v>
      </c>
      <c r="E135" s="43">
        <v>6</v>
      </c>
      <c r="F135" s="161">
        <v>363.00000000000006</v>
      </c>
      <c r="G135" s="44">
        <f>F135*72</f>
        <v>26136.000000000004</v>
      </c>
      <c r="H135" s="28">
        <f t="shared" si="10"/>
        <v>363.00000000000006</v>
      </c>
      <c r="I135" s="28">
        <f t="shared" si="10"/>
        <v>26136.000000000004</v>
      </c>
      <c r="J135" s="29"/>
      <c r="K135" s="29"/>
      <c r="L135" s="30">
        <f t="shared" si="11"/>
        <v>0</v>
      </c>
    </row>
    <row r="136" spans="1:12" ht="15.75" thickBot="1">
      <c r="A136" s="52" t="s">
        <v>6</v>
      </c>
      <c r="B136" s="141" t="s">
        <v>236</v>
      </c>
      <c r="C136" s="74" t="s">
        <v>12</v>
      </c>
      <c r="D136" s="53" t="s">
        <v>11</v>
      </c>
      <c r="E136" s="54">
        <v>6</v>
      </c>
      <c r="F136" s="161">
        <v>400</v>
      </c>
      <c r="G136" s="94">
        <f>F136*72</f>
        <v>28800</v>
      </c>
      <c r="H136" s="39">
        <f t="shared" si="10"/>
        <v>400</v>
      </c>
      <c r="I136" s="39">
        <f t="shared" si="10"/>
        <v>28800</v>
      </c>
      <c r="J136" s="157"/>
      <c r="K136" s="157"/>
      <c r="L136" s="40">
        <f t="shared" si="11"/>
        <v>0</v>
      </c>
    </row>
    <row r="137" spans="1:12" ht="15.75">
      <c r="B137" s="136" t="s">
        <v>35</v>
      </c>
      <c r="C137" s="136"/>
      <c r="D137" s="136"/>
      <c r="E137" s="136"/>
      <c r="F137" s="136"/>
      <c r="G137" s="166"/>
      <c r="H137" s="21"/>
      <c r="I137" s="21"/>
      <c r="J137" s="22"/>
      <c r="K137" s="22"/>
      <c r="L137" s="22"/>
    </row>
    <row r="138" spans="1:12">
      <c r="A138" s="55" t="s">
        <v>7</v>
      </c>
      <c r="B138" s="134" t="s">
        <v>238</v>
      </c>
      <c r="C138" s="31" t="s">
        <v>12</v>
      </c>
      <c r="D138" s="42" t="s">
        <v>36</v>
      </c>
      <c r="E138" s="43">
        <v>1</v>
      </c>
      <c r="F138" s="161">
        <v>588</v>
      </c>
      <c r="G138" s="44">
        <f>F138*36</f>
        <v>21168</v>
      </c>
      <c r="H138" s="28">
        <f t="shared" ref="H138:I219" si="13">F138*(1-$H$10)</f>
        <v>588</v>
      </c>
      <c r="I138" s="28">
        <f t="shared" si="13"/>
        <v>21168</v>
      </c>
      <c r="J138" s="29"/>
      <c r="K138" s="29"/>
      <c r="L138" s="30">
        <f t="shared" ref="L138:L219" si="14">(J138*H138*E138)+(K138*I138)</f>
        <v>0</v>
      </c>
    </row>
    <row r="139" spans="1:12">
      <c r="A139" s="55" t="s">
        <v>7</v>
      </c>
      <c r="B139" s="134" t="s">
        <v>239</v>
      </c>
      <c r="C139" s="31" t="s">
        <v>12</v>
      </c>
      <c r="D139" s="42" t="s">
        <v>36</v>
      </c>
      <c r="E139" s="43">
        <v>1</v>
      </c>
      <c r="F139" s="161">
        <v>588</v>
      </c>
      <c r="G139" s="44">
        <f>F139*36</f>
        <v>21168</v>
      </c>
      <c r="H139" s="28">
        <f t="shared" si="13"/>
        <v>588</v>
      </c>
      <c r="I139" s="28">
        <f t="shared" si="13"/>
        <v>21168</v>
      </c>
      <c r="J139" s="29"/>
      <c r="K139" s="29"/>
      <c r="L139" s="30">
        <f t="shared" si="14"/>
        <v>0</v>
      </c>
    </row>
    <row r="140" spans="1:12">
      <c r="A140" s="55" t="s">
        <v>7</v>
      </c>
      <c r="B140" s="134" t="s">
        <v>240</v>
      </c>
      <c r="C140" s="31" t="s">
        <v>12</v>
      </c>
      <c r="D140" s="25" t="s">
        <v>36</v>
      </c>
      <c r="E140" s="26">
        <v>1</v>
      </c>
      <c r="F140" s="161">
        <v>588</v>
      </c>
      <c r="G140" s="49">
        <f>F140*36</f>
        <v>21168</v>
      </c>
      <c r="H140" s="28">
        <f t="shared" si="13"/>
        <v>588</v>
      </c>
      <c r="I140" s="28">
        <f t="shared" si="13"/>
        <v>21168</v>
      </c>
      <c r="J140" s="29"/>
      <c r="K140" s="29"/>
      <c r="L140" s="30">
        <f t="shared" si="14"/>
        <v>0</v>
      </c>
    </row>
    <row r="141" spans="1:12">
      <c r="A141" s="55" t="s">
        <v>7</v>
      </c>
      <c r="B141" s="134" t="s">
        <v>241</v>
      </c>
      <c r="C141" s="48"/>
      <c r="D141" s="25" t="s">
        <v>36</v>
      </c>
      <c r="E141" s="26">
        <v>1</v>
      </c>
      <c r="F141" s="161">
        <v>544</v>
      </c>
      <c r="G141" s="49">
        <f t="shared" ref="G141:G239" si="15">F141*36</f>
        <v>19584</v>
      </c>
      <c r="H141" s="28">
        <f t="shared" si="13"/>
        <v>544</v>
      </c>
      <c r="I141" s="28">
        <f t="shared" si="13"/>
        <v>19584</v>
      </c>
      <c r="J141" s="29"/>
      <c r="K141" s="29"/>
      <c r="L141" s="30">
        <f t="shared" si="14"/>
        <v>0</v>
      </c>
    </row>
    <row r="142" spans="1:12">
      <c r="A142" s="55" t="s">
        <v>7</v>
      </c>
      <c r="B142" s="134" t="s">
        <v>242</v>
      </c>
      <c r="C142" s="34"/>
      <c r="D142" s="42" t="s">
        <v>36</v>
      </c>
      <c r="E142" s="43">
        <v>1</v>
      </c>
      <c r="F142" s="161">
        <v>660</v>
      </c>
      <c r="G142" s="49">
        <f>F142*36</f>
        <v>23760</v>
      </c>
      <c r="H142" s="28">
        <f>F142*(1-$H$10)</f>
        <v>660</v>
      </c>
      <c r="I142" s="28">
        <f>G142*(1-$H$10)</f>
        <v>23760</v>
      </c>
      <c r="J142" s="29"/>
      <c r="K142" s="29"/>
      <c r="L142" s="30">
        <f>(J142*H142*E142)+(K142*I142)</f>
        <v>0</v>
      </c>
    </row>
    <row r="143" spans="1:12">
      <c r="A143" s="55" t="s">
        <v>7</v>
      </c>
      <c r="B143" s="134" t="s">
        <v>243</v>
      </c>
      <c r="C143" s="34"/>
      <c r="D143" s="42" t="s">
        <v>36</v>
      </c>
      <c r="E143" s="43">
        <v>1</v>
      </c>
      <c r="F143" s="161">
        <v>660</v>
      </c>
      <c r="G143" s="49">
        <f>F143*36</f>
        <v>23760</v>
      </c>
      <c r="H143" s="28">
        <f>F143*(1-$H$10)</f>
        <v>660</v>
      </c>
      <c r="I143" s="28">
        <f>G143*(1-$H$10)</f>
        <v>23760</v>
      </c>
      <c r="J143" s="29"/>
      <c r="K143" s="29"/>
      <c r="L143" s="30">
        <f>(J143*H143*E143)+(K143*I143)</f>
        <v>0</v>
      </c>
    </row>
    <row r="144" spans="1:12">
      <c r="A144" s="55" t="s">
        <v>7</v>
      </c>
      <c r="B144" s="142" t="s">
        <v>244</v>
      </c>
      <c r="C144" s="48"/>
      <c r="D144" s="25" t="s">
        <v>36</v>
      </c>
      <c r="E144" s="26">
        <v>1</v>
      </c>
      <c r="F144" s="161">
        <v>544</v>
      </c>
      <c r="G144" s="49">
        <f t="shared" si="15"/>
        <v>19584</v>
      </c>
      <c r="H144" s="28">
        <f t="shared" si="13"/>
        <v>544</v>
      </c>
      <c r="I144" s="28">
        <f t="shared" si="13"/>
        <v>19584</v>
      </c>
      <c r="J144" s="29"/>
      <c r="K144" s="29"/>
      <c r="L144" s="30">
        <f t="shared" si="14"/>
        <v>0</v>
      </c>
    </row>
    <row r="145" spans="1:12">
      <c r="A145" s="55" t="s">
        <v>7</v>
      </c>
      <c r="B145" s="142" t="s">
        <v>245</v>
      </c>
      <c r="C145" s="48"/>
      <c r="D145" s="25" t="s">
        <v>36</v>
      </c>
      <c r="E145" s="26">
        <v>1</v>
      </c>
      <c r="F145" s="161">
        <v>544</v>
      </c>
      <c r="G145" s="49">
        <f t="shared" si="15"/>
        <v>19584</v>
      </c>
      <c r="H145" s="28">
        <f t="shared" si="13"/>
        <v>544</v>
      </c>
      <c r="I145" s="28">
        <f t="shared" si="13"/>
        <v>19584</v>
      </c>
      <c r="J145" s="29"/>
      <c r="K145" s="29"/>
      <c r="L145" s="30">
        <f t="shared" si="14"/>
        <v>0</v>
      </c>
    </row>
    <row r="146" spans="1:12">
      <c r="A146" s="55" t="s">
        <v>7</v>
      </c>
      <c r="B146" s="142" t="s">
        <v>246</v>
      </c>
      <c r="C146" s="47"/>
      <c r="D146" s="25" t="s">
        <v>36</v>
      </c>
      <c r="E146" s="26">
        <v>1</v>
      </c>
      <c r="F146" s="161">
        <v>577</v>
      </c>
      <c r="G146" s="49">
        <f t="shared" si="15"/>
        <v>20772</v>
      </c>
      <c r="H146" s="28">
        <f t="shared" si="13"/>
        <v>577</v>
      </c>
      <c r="I146" s="28">
        <f t="shared" si="13"/>
        <v>20772</v>
      </c>
      <c r="J146" s="29"/>
      <c r="K146" s="29"/>
      <c r="L146" s="30">
        <f t="shared" si="14"/>
        <v>0</v>
      </c>
    </row>
    <row r="147" spans="1:12" ht="27">
      <c r="A147" s="55" t="s">
        <v>7</v>
      </c>
      <c r="B147" s="134" t="s">
        <v>247</v>
      </c>
      <c r="C147" s="34"/>
      <c r="D147" s="42" t="s">
        <v>36</v>
      </c>
      <c r="E147" s="43">
        <v>1</v>
      </c>
      <c r="F147" s="161">
        <v>660</v>
      </c>
      <c r="G147" s="49">
        <f>F147*36</f>
        <v>23760</v>
      </c>
      <c r="H147" s="28">
        <f>F147*(1-$H$10)</f>
        <v>660</v>
      </c>
      <c r="I147" s="28">
        <f>G147*(1-$H$10)</f>
        <v>23760</v>
      </c>
      <c r="J147" s="29"/>
      <c r="K147" s="29"/>
      <c r="L147" s="30">
        <f>(J147*H147*E147)+(K147*I147)</f>
        <v>0</v>
      </c>
    </row>
    <row r="148" spans="1:12" ht="27">
      <c r="A148" s="55" t="s">
        <v>7</v>
      </c>
      <c r="B148" s="134" t="s">
        <v>248</v>
      </c>
      <c r="C148" s="48"/>
      <c r="D148" s="25" t="s">
        <v>36</v>
      </c>
      <c r="E148" s="26">
        <v>1</v>
      </c>
      <c r="F148" s="161">
        <v>682</v>
      </c>
      <c r="G148" s="49">
        <f t="shared" si="15"/>
        <v>24552</v>
      </c>
      <c r="H148" s="28">
        <f t="shared" si="13"/>
        <v>682</v>
      </c>
      <c r="I148" s="28">
        <f t="shared" si="13"/>
        <v>24552</v>
      </c>
      <c r="J148" s="29"/>
      <c r="K148" s="29"/>
      <c r="L148" s="30">
        <f t="shared" si="14"/>
        <v>0</v>
      </c>
    </row>
    <row r="149" spans="1:12">
      <c r="A149" s="55" t="s">
        <v>7</v>
      </c>
      <c r="B149" s="134" t="s">
        <v>249</v>
      </c>
      <c r="C149" s="48"/>
      <c r="D149" s="25" t="s">
        <v>36</v>
      </c>
      <c r="E149" s="26">
        <v>1</v>
      </c>
      <c r="F149" s="161">
        <v>544</v>
      </c>
      <c r="G149" s="49">
        <f t="shared" si="15"/>
        <v>19584</v>
      </c>
      <c r="H149" s="28">
        <f t="shared" si="13"/>
        <v>544</v>
      </c>
      <c r="I149" s="28">
        <f t="shared" si="13"/>
        <v>19584</v>
      </c>
      <c r="J149" s="29"/>
      <c r="K149" s="29"/>
      <c r="L149" s="30">
        <f t="shared" si="14"/>
        <v>0</v>
      </c>
    </row>
    <row r="150" spans="1:12">
      <c r="A150" s="55" t="s">
        <v>7</v>
      </c>
      <c r="B150" s="134" t="s">
        <v>250</v>
      </c>
      <c r="C150" s="48"/>
      <c r="D150" s="25" t="s">
        <v>36</v>
      </c>
      <c r="E150" s="26">
        <v>1</v>
      </c>
      <c r="F150" s="161">
        <v>544</v>
      </c>
      <c r="G150" s="49">
        <f t="shared" si="15"/>
        <v>19584</v>
      </c>
      <c r="H150" s="28">
        <f t="shared" si="13"/>
        <v>544</v>
      </c>
      <c r="I150" s="28">
        <f t="shared" si="13"/>
        <v>19584</v>
      </c>
      <c r="J150" s="29"/>
      <c r="K150" s="29"/>
      <c r="L150" s="30">
        <f t="shared" si="14"/>
        <v>0</v>
      </c>
    </row>
    <row r="151" spans="1:12">
      <c r="A151" s="55" t="s">
        <v>7</v>
      </c>
      <c r="B151" s="142" t="s">
        <v>251</v>
      </c>
      <c r="C151" s="48"/>
      <c r="D151" s="25" t="s">
        <v>36</v>
      </c>
      <c r="E151" s="26">
        <v>1</v>
      </c>
      <c r="F151" s="161">
        <v>544</v>
      </c>
      <c r="G151" s="49">
        <f t="shared" si="15"/>
        <v>19584</v>
      </c>
      <c r="H151" s="28">
        <f t="shared" si="13"/>
        <v>544</v>
      </c>
      <c r="I151" s="28">
        <f t="shared" si="13"/>
        <v>19584</v>
      </c>
      <c r="J151" s="29"/>
      <c r="K151" s="29"/>
      <c r="L151" s="30">
        <f t="shared" si="14"/>
        <v>0</v>
      </c>
    </row>
    <row r="152" spans="1:12">
      <c r="A152" s="55" t="s">
        <v>7</v>
      </c>
      <c r="B152" s="142" t="s">
        <v>252</v>
      </c>
      <c r="C152" s="47"/>
      <c r="D152" s="25" t="s">
        <v>36</v>
      </c>
      <c r="E152" s="26">
        <v>1</v>
      </c>
      <c r="F152" s="161">
        <v>544</v>
      </c>
      <c r="G152" s="49">
        <f t="shared" si="15"/>
        <v>19584</v>
      </c>
      <c r="H152" s="28">
        <f t="shared" si="13"/>
        <v>544</v>
      </c>
      <c r="I152" s="28">
        <f t="shared" si="13"/>
        <v>19584</v>
      </c>
      <c r="J152" s="29"/>
      <c r="K152" s="29"/>
      <c r="L152" s="30">
        <f t="shared" si="14"/>
        <v>0</v>
      </c>
    </row>
    <row r="153" spans="1:12">
      <c r="A153" s="55" t="s">
        <v>7</v>
      </c>
      <c r="B153" s="134" t="s">
        <v>253</v>
      </c>
      <c r="C153" s="47"/>
      <c r="D153" s="25" t="s">
        <v>36</v>
      </c>
      <c r="E153" s="26">
        <v>1</v>
      </c>
      <c r="F153" s="161">
        <v>544</v>
      </c>
      <c r="G153" s="49">
        <f t="shared" si="15"/>
        <v>19584</v>
      </c>
      <c r="H153" s="28">
        <f t="shared" si="13"/>
        <v>544</v>
      </c>
      <c r="I153" s="28">
        <f t="shared" si="13"/>
        <v>19584</v>
      </c>
      <c r="J153" s="29"/>
      <c r="K153" s="29"/>
      <c r="L153" s="30">
        <f t="shared" si="14"/>
        <v>0</v>
      </c>
    </row>
    <row r="154" spans="1:12">
      <c r="A154" s="55" t="s">
        <v>7</v>
      </c>
      <c r="B154" s="134" t="s">
        <v>254</v>
      </c>
      <c r="C154" s="57"/>
      <c r="D154" s="25" t="s">
        <v>36</v>
      </c>
      <c r="E154" s="26">
        <v>1</v>
      </c>
      <c r="F154" s="161">
        <v>588</v>
      </c>
      <c r="G154" s="49">
        <f t="shared" si="15"/>
        <v>21168</v>
      </c>
      <c r="H154" s="28">
        <f t="shared" si="13"/>
        <v>588</v>
      </c>
      <c r="I154" s="28">
        <f t="shared" si="13"/>
        <v>21168</v>
      </c>
      <c r="J154" s="29"/>
      <c r="K154" s="29"/>
      <c r="L154" s="30">
        <f t="shared" si="14"/>
        <v>0</v>
      </c>
    </row>
    <row r="155" spans="1:12">
      <c r="A155" s="55" t="s">
        <v>7</v>
      </c>
      <c r="B155" s="134" t="s">
        <v>255</v>
      </c>
      <c r="C155" s="48"/>
      <c r="D155" s="25" t="s">
        <v>36</v>
      </c>
      <c r="E155" s="26">
        <v>1</v>
      </c>
      <c r="F155" s="161">
        <v>577</v>
      </c>
      <c r="G155" s="49">
        <f t="shared" si="15"/>
        <v>20772</v>
      </c>
      <c r="H155" s="28">
        <f t="shared" si="13"/>
        <v>577</v>
      </c>
      <c r="I155" s="28">
        <f t="shared" si="13"/>
        <v>20772</v>
      </c>
      <c r="J155" s="29"/>
      <c r="K155" s="29"/>
      <c r="L155" s="30">
        <f t="shared" si="14"/>
        <v>0</v>
      </c>
    </row>
    <row r="156" spans="1:12">
      <c r="A156" s="55" t="s">
        <v>7</v>
      </c>
      <c r="B156" s="142" t="s">
        <v>256</v>
      </c>
      <c r="C156" s="31" t="s">
        <v>12</v>
      </c>
      <c r="D156" s="25" t="s">
        <v>36</v>
      </c>
      <c r="E156" s="26">
        <v>1</v>
      </c>
      <c r="F156" s="161">
        <v>544</v>
      </c>
      <c r="G156" s="49">
        <f t="shared" si="15"/>
        <v>19584</v>
      </c>
      <c r="H156" s="28">
        <f t="shared" si="13"/>
        <v>544</v>
      </c>
      <c r="I156" s="28">
        <f t="shared" si="13"/>
        <v>19584</v>
      </c>
      <c r="J156" s="29"/>
      <c r="K156" s="29"/>
      <c r="L156" s="30">
        <f t="shared" si="14"/>
        <v>0</v>
      </c>
    </row>
    <row r="157" spans="1:12">
      <c r="A157" s="55" t="s">
        <v>7</v>
      </c>
      <c r="B157" s="142" t="s">
        <v>257</v>
      </c>
      <c r="C157" s="31" t="s">
        <v>12</v>
      </c>
      <c r="D157" s="25" t="s">
        <v>36</v>
      </c>
      <c r="E157" s="26">
        <v>1</v>
      </c>
      <c r="F157" s="161">
        <v>544</v>
      </c>
      <c r="G157" s="49">
        <f t="shared" si="15"/>
        <v>19584</v>
      </c>
      <c r="H157" s="28">
        <f t="shared" si="13"/>
        <v>544</v>
      </c>
      <c r="I157" s="28">
        <f t="shared" si="13"/>
        <v>19584</v>
      </c>
      <c r="J157" s="29"/>
      <c r="K157" s="29"/>
      <c r="L157" s="30">
        <f t="shared" si="14"/>
        <v>0</v>
      </c>
    </row>
    <row r="158" spans="1:12">
      <c r="A158" s="55" t="s">
        <v>7</v>
      </c>
      <c r="B158" s="134" t="s">
        <v>258</v>
      </c>
      <c r="C158" s="47"/>
      <c r="D158" s="25" t="s">
        <v>36</v>
      </c>
      <c r="E158" s="26">
        <v>1</v>
      </c>
      <c r="F158" s="161">
        <v>544</v>
      </c>
      <c r="G158" s="49">
        <f t="shared" si="15"/>
        <v>19584</v>
      </c>
      <c r="H158" s="28">
        <f t="shared" si="13"/>
        <v>544</v>
      </c>
      <c r="I158" s="28">
        <f t="shared" si="13"/>
        <v>19584</v>
      </c>
      <c r="J158" s="29"/>
      <c r="K158" s="29"/>
      <c r="L158" s="30">
        <f t="shared" si="14"/>
        <v>0</v>
      </c>
    </row>
    <row r="159" spans="1:12">
      <c r="A159" s="55" t="s">
        <v>7</v>
      </c>
      <c r="B159" s="134" t="s">
        <v>259</v>
      </c>
      <c r="C159" s="82" t="s">
        <v>12</v>
      </c>
      <c r="D159" s="42" t="s">
        <v>36</v>
      </c>
      <c r="E159" s="43">
        <v>1</v>
      </c>
      <c r="F159" s="161">
        <v>660</v>
      </c>
      <c r="G159" s="49">
        <f>F159*36</f>
        <v>23760</v>
      </c>
      <c r="H159" s="28">
        <f>F159*(1-$H$10)</f>
        <v>660</v>
      </c>
      <c r="I159" s="28">
        <f>G159*(1-$H$10)</f>
        <v>23760</v>
      </c>
      <c r="J159" s="29"/>
      <c r="K159" s="29"/>
      <c r="L159" s="30">
        <f>(J159*H159*E159)+(K159*I159)</f>
        <v>0</v>
      </c>
    </row>
    <row r="160" spans="1:12">
      <c r="A160" s="55" t="s">
        <v>7</v>
      </c>
      <c r="B160" s="134" t="s">
        <v>260</v>
      </c>
      <c r="C160" s="82" t="s">
        <v>12</v>
      </c>
      <c r="D160" s="42" t="s">
        <v>36</v>
      </c>
      <c r="E160" s="43">
        <v>1</v>
      </c>
      <c r="F160" s="161">
        <v>660</v>
      </c>
      <c r="G160" s="49">
        <f>F160*36</f>
        <v>23760</v>
      </c>
      <c r="H160" s="28">
        <f>F160*(1-$H$10)</f>
        <v>660</v>
      </c>
      <c r="I160" s="28">
        <f>G160*(1-$H$10)</f>
        <v>23760</v>
      </c>
      <c r="J160" s="29"/>
      <c r="K160" s="29"/>
      <c r="L160" s="30">
        <f>(J160*H160*E160)+(K160*I160)</f>
        <v>0</v>
      </c>
    </row>
    <row r="161" spans="1:12">
      <c r="A161" s="55" t="s">
        <v>7</v>
      </c>
      <c r="B161" s="142" t="s">
        <v>261</v>
      </c>
      <c r="C161" s="47"/>
      <c r="D161" s="25" t="s">
        <v>36</v>
      </c>
      <c r="E161" s="26">
        <v>1</v>
      </c>
      <c r="F161" s="161">
        <v>544</v>
      </c>
      <c r="G161" s="49">
        <f t="shared" si="15"/>
        <v>19584</v>
      </c>
      <c r="H161" s="28">
        <f t="shared" si="13"/>
        <v>544</v>
      </c>
      <c r="I161" s="28">
        <f t="shared" si="13"/>
        <v>19584</v>
      </c>
      <c r="J161" s="29"/>
      <c r="K161" s="29"/>
      <c r="L161" s="30">
        <f t="shared" si="14"/>
        <v>0</v>
      </c>
    </row>
    <row r="162" spans="1:12">
      <c r="A162" s="55" t="s">
        <v>7</v>
      </c>
      <c r="B162" s="134" t="s">
        <v>262</v>
      </c>
      <c r="C162" s="48"/>
      <c r="D162" s="25" t="s">
        <v>36</v>
      </c>
      <c r="E162" s="26">
        <v>1</v>
      </c>
      <c r="F162" s="161">
        <v>544</v>
      </c>
      <c r="G162" s="49">
        <f t="shared" si="15"/>
        <v>19584</v>
      </c>
      <c r="H162" s="28">
        <f t="shared" si="13"/>
        <v>544</v>
      </c>
      <c r="I162" s="28">
        <f t="shared" si="13"/>
        <v>19584</v>
      </c>
      <c r="J162" s="29"/>
      <c r="K162" s="29"/>
      <c r="L162" s="30">
        <f t="shared" si="14"/>
        <v>0</v>
      </c>
    </row>
    <row r="163" spans="1:12">
      <c r="A163" s="55" t="s">
        <v>7</v>
      </c>
      <c r="B163" s="134" t="s">
        <v>263</v>
      </c>
      <c r="C163" s="34"/>
      <c r="D163" s="42" t="s">
        <v>36</v>
      </c>
      <c r="E163" s="43">
        <v>1</v>
      </c>
      <c r="F163" s="161">
        <v>660</v>
      </c>
      <c r="G163" s="49">
        <f>F163*36</f>
        <v>23760</v>
      </c>
      <c r="H163" s="28">
        <f t="shared" ref="H163:I165" si="16">F163*(1-$H$10)</f>
        <v>660</v>
      </c>
      <c r="I163" s="28">
        <f t="shared" si="16"/>
        <v>23760</v>
      </c>
      <c r="J163" s="29"/>
      <c r="K163" s="29"/>
      <c r="L163" s="30">
        <f>(J163*H163*E163)+(K163*I163)</f>
        <v>0</v>
      </c>
    </row>
    <row r="164" spans="1:12" ht="27">
      <c r="A164" s="55" t="s">
        <v>7</v>
      </c>
      <c r="B164" s="134" t="s">
        <v>264</v>
      </c>
      <c r="C164" s="82" t="s">
        <v>12</v>
      </c>
      <c r="D164" s="42" t="s">
        <v>36</v>
      </c>
      <c r="E164" s="43">
        <v>1</v>
      </c>
      <c r="F164" s="161">
        <v>660</v>
      </c>
      <c r="G164" s="49">
        <f>F164*36</f>
        <v>23760</v>
      </c>
      <c r="H164" s="28">
        <f t="shared" si="16"/>
        <v>660</v>
      </c>
      <c r="I164" s="28">
        <f t="shared" si="16"/>
        <v>23760</v>
      </c>
      <c r="J164" s="29"/>
      <c r="K164" s="29"/>
      <c r="L164" s="30">
        <f>(J164*H164*E164)+(K164*I164)</f>
        <v>0</v>
      </c>
    </row>
    <row r="165" spans="1:12" ht="27">
      <c r="A165" s="55" t="s">
        <v>7</v>
      </c>
      <c r="B165" s="142" t="s">
        <v>265</v>
      </c>
      <c r="C165" s="47"/>
      <c r="D165" s="25" t="s">
        <v>36</v>
      </c>
      <c r="E165" s="26">
        <v>1</v>
      </c>
      <c r="F165" s="161">
        <v>577</v>
      </c>
      <c r="G165" s="49">
        <f>F165*36</f>
        <v>20772</v>
      </c>
      <c r="H165" s="28">
        <f t="shared" si="16"/>
        <v>577</v>
      </c>
      <c r="I165" s="28">
        <f t="shared" si="16"/>
        <v>20772</v>
      </c>
      <c r="J165" s="29"/>
      <c r="K165" s="29"/>
      <c r="L165" s="30">
        <f>(J165*H165*E165)+(K165*I165)</f>
        <v>0</v>
      </c>
    </row>
    <row r="166" spans="1:12">
      <c r="A166" s="55" t="s">
        <v>7</v>
      </c>
      <c r="B166" s="142" t="s">
        <v>266</v>
      </c>
      <c r="C166" s="48"/>
      <c r="D166" s="25" t="s">
        <v>36</v>
      </c>
      <c r="E166" s="26">
        <v>1</v>
      </c>
      <c r="F166" s="161">
        <v>544</v>
      </c>
      <c r="G166" s="49">
        <f t="shared" si="15"/>
        <v>19584</v>
      </c>
      <c r="H166" s="28">
        <f t="shared" si="13"/>
        <v>544</v>
      </c>
      <c r="I166" s="28">
        <f t="shared" si="13"/>
        <v>19584</v>
      </c>
      <c r="J166" s="29"/>
      <c r="K166" s="29"/>
      <c r="L166" s="30">
        <f t="shared" si="14"/>
        <v>0</v>
      </c>
    </row>
    <row r="167" spans="1:12">
      <c r="A167" s="55" t="s">
        <v>7</v>
      </c>
      <c r="B167" s="134" t="s">
        <v>267</v>
      </c>
      <c r="C167" s="48"/>
      <c r="D167" s="25" t="s">
        <v>36</v>
      </c>
      <c r="E167" s="26">
        <v>1</v>
      </c>
      <c r="F167" s="161">
        <v>544</v>
      </c>
      <c r="G167" s="49">
        <f t="shared" si="15"/>
        <v>19584</v>
      </c>
      <c r="H167" s="28">
        <f t="shared" si="13"/>
        <v>544</v>
      </c>
      <c r="I167" s="28">
        <f t="shared" si="13"/>
        <v>19584</v>
      </c>
      <c r="J167" s="29"/>
      <c r="K167" s="29"/>
      <c r="L167" s="30">
        <f t="shared" si="14"/>
        <v>0</v>
      </c>
    </row>
    <row r="168" spans="1:12" ht="27">
      <c r="A168" s="55" t="s">
        <v>7</v>
      </c>
      <c r="B168" s="134" t="s">
        <v>268</v>
      </c>
      <c r="C168" s="48"/>
      <c r="D168" s="25" t="s">
        <v>36</v>
      </c>
      <c r="E168" s="26">
        <v>1</v>
      </c>
      <c r="F168" s="161">
        <v>544</v>
      </c>
      <c r="G168" s="49">
        <f t="shared" si="15"/>
        <v>19584</v>
      </c>
      <c r="H168" s="28">
        <f t="shared" si="13"/>
        <v>544</v>
      </c>
      <c r="I168" s="28">
        <f t="shared" si="13"/>
        <v>19584</v>
      </c>
      <c r="J168" s="29"/>
      <c r="K168" s="29"/>
      <c r="L168" s="30">
        <f t="shared" si="14"/>
        <v>0</v>
      </c>
    </row>
    <row r="169" spans="1:12">
      <c r="A169" s="55" t="s">
        <v>7</v>
      </c>
      <c r="B169" s="142" t="s">
        <v>269</v>
      </c>
      <c r="C169" s="47"/>
      <c r="D169" s="25" t="s">
        <v>36</v>
      </c>
      <c r="E169" s="26">
        <v>1</v>
      </c>
      <c r="F169" s="161">
        <v>577</v>
      </c>
      <c r="G169" s="49">
        <f t="shared" si="15"/>
        <v>20772</v>
      </c>
      <c r="H169" s="28">
        <f t="shared" si="13"/>
        <v>577</v>
      </c>
      <c r="I169" s="28">
        <f t="shared" si="13"/>
        <v>20772</v>
      </c>
      <c r="J169" s="29"/>
      <c r="K169" s="29"/>
      <c r="L169" s="30">
        <f t="shared" si="14"/>
        <v>0</v>
      </c>
    </row>
    <row r="170" spans="1:12" ht="27">
      <c r="A170" s="55" t="s">
        <v>7</v>
      </c>
      <c r="B170" s="134" t="s">
        <v>270</v>
      </c>
      <c r="C170" s="47"/>
      <c r="D170" s="25" t="s">
        <v>36</v>
      </c>
      <c r="E170" s="26">
        <v>1</v>
      </c>
      <c r="F170" s="161">
        <v>577</v>
      </c>
      <c r="G170" s="49">
        <f t="shared" si="15"/>
        <v>20772</v>
      </c>
      <c r="H170" s="28">
        <f t="shared" si="13"/>
        <v>577</v>
      </c>
      <c r="I170" s="28">
        <f t="shared" si="13"/>
        <v>20772</v>
      </c>
      <c r="J170" s="29"/>
      <c r="K170" s="29"/>
      <c r="L170" s="30">
        <f t="shared" si="14"/>
        <v>0</v>
      </c>
    </row>
    <row r="171" spans="1:12" ht="27">
      <c r="A171" s="55" t="s">
        <v>7</v>
      </c>
      <c r="B171" s="134" t="s">
        <v>271</v>
      </c>
      <c r="C171" s="82" t="s">
        <v>12</v>
      </c>
      <c r="D171" s="42" t="s">
        <v>36</v>
      </c>
      <c r="E171" s="43">
        <v>1</v>
      </c>
      <c r="F171" s="161">
        <v>660</v>
      </c>
      <c r="G171" s="49">
        <f>F171*36</f>
        <v>23760</v>
      </c>
      <c r="H171" s="28">
        <f>F171*(1-$H$10)</f>
        <v>660</v>
      </c>
      <c r="I171" s="28">
        <f>G171*(1-$H$10)</f>
        <v>23760</v>
      </c>
      <c r="J171" s="29"/>
      <c r="K171" s="29"/>
      <c r="L171" s="30">
        <f>(J171*H171*E171)+(K171*I171)</f>
        <v>0</v>
      </c>
    </row>
    <row r="172" spans="1:12" ht="27">
      <c r="A172" s="55" t="s">
        <v>7</v>
      </c>
      <c r="B172" s="134" t="s">
        <v>272</v>
      </c>
      <c r="C172" s="34"/>
      <c r="D172" s="42" t="s">
        <v>36</v>
      </c>
      <c r="E172" s="43">
        <v>1</v>
      </c>
      <c r="F172" s="161">
        <v>660</v>
      </c>
      <c r="G172" s="49">
        <f>F172*36</f>
        <v>23760</v>
      </c>
      <c r="H172" s="28">
        <f>F172*(1-$H$10)</f>
        <v>660</v>
      </c>
      <c r="I172" s="28">
        <f>G172*(1-$H$10)</f>
        <v>23760</v>
      </c>
      <c r="J172" s="29"/>
      <c r="K172" s="29"/>
      <c r="L172" s="30">
        <f>(J172*H172*E172)+(K172*I172)</f>
        <v>0</v>
      </c>
    </row>
    <row r="173" spans="1:12">
      <c r="A173" s="55" t="s">
        <v>7</v>
      </c>
      <c r="B173" s="134" t="s">
        <v>273</v>
      </c>
      <c r="C173" s="48"/>
      <c r="D173" s="25" t="s">
        <v>36</v>
      </c>
      <c r="E173" s="26">
        <v>1</v>
      </c>
      <c r="F173" s="161">
        <v>544</v>
      </c>
      <c r="G173" s="49">
        <f t="shared" si="15"/>
        <v>19584</v>
      </c>
      <c r="H173" s="28">
        <f t="shared" si="13"/>
        <v>544</v>
      </c>
      <c r="I173" s="28">
        <f t="shared" si="13"/>
        <v>19584</v>
      </c>
      <c r="J173" s="29"/>
      <c r="K173" s="29"/>
      <c r="L173" s="30">
        <f t="shared" si="14"/>
        <v>0</v>
      </c>
    </row>
    <row r="174" spans="1:12">
      <c r="A174" s="55" t="s">
        <v>7</v>
      </c>
      <c r="B174" s="134" t="s">
        <v>274</v>
      </c>
      <c r="C174" s="58"/>
      <c r="D174" s="42" t="s">
        <v>36</v>
      </c>
      <c r="E174" s="43">
        <v>1</v>
      </c>
      <c r="F174" s="161">
        <v>544</v>
      </c>
      <c r="G174" s="44">
        <f t="shared" si="15"/>
        <v>19584</v>
      </c>
      <c r="H174" s="28">
        <f t="shared" si="13"/>
        <v>544</v>
      </c>
      <c r="I174" s="28">
        <f t="shared" si="13"/>
        <v>19584</v>
      </c>
      <c r="J174" s="29"/>
      <c r="K174" s="29"/>
      <c r="L174" s="30">
        <f t="shared" si="14"/>
        <v>0</v>
      </c>
    </row>
    <row r="175" spans="1:12">
      <c r="A175" s="55" t="s">
        <v>7</v>
      </c>
      <c r="B175" s="134" t="s">
        <v>275</v>
      </c>
      <c r="C175" s="31" t="s">
        <v>12</v>
      </c>
      <c r="D175" s="42" t="s">
        <v>36</v>
      </c>
      <c r="E175" s="43">
        <v>1</v>
      </c>
      <c r="F175" s="161">
        <v>544</v>
      </c>
      <c r="G175" s="44">
        <f t="shared" si="15"/>
        <v>19584</v>
      </c>
      <c r="H175" s="28">
        <f t="shared" si="13"/>
        <v>544</v>
      </c>
      <c r="I175" s="28">
        <f t="shared" si="13"/>
        <v>19584</v>
      </c>
      <c r="J175" s="29"/>
      <c r="K175" s="29"/>
      <c r="L175" s="30">
        <f t="shared" si="14"/>
        <v>0</v>
      </c>
    </row>
    <row r="176" spans="1:12">
      <c r="A176" s="55" t="s">
        <v>7</v>
      </c>
      <c r="B176" s="134" t="s">
        <v>276</v>
      </c>
      <c r="C176" s="46"/>
      <c r="D176" s="42" t="s">
        <v>36</v>
      </c>
      <c r="E176" s="43">
        <v>1</v>
      </c>
      <c r="F176" s="161">
        <v>544</v>
      </c>
      <c r="G176" s="44">
        <f t="shared" si="15"/>
        <v>19584</v>
      </c>
      <c r="H176" s="28">
        <f t="shared" si="13"/>
        <v>544</v>
      </c>
      <c r="I176" s="28">
        <f t="shared" si="13"/>
        <v>19584</v>
      </c>
      <c r="J176" s="29"/>
      <c r="K176" s="29"/>
      <c r="L176" s="30">
        <f t="shared" si="14"/>
        <v>0</v>
      </c>
    </row>
    <row r="177" spans="1:12">
      <c r="A177" s="55" t="s">
        <v>7</v>
      </c>
      <c r="B177" s="134" t="s">
        <v>277</v>
      </c>
      <c r="C177" s="46"/>
      <c r="D177" s="42" t="s">
        <v>36</v>
      </c>
      <c r="E177" s="43">
        <v>1</v>
      </c>
      <c r="F177" s="161">
        <v>544</v>
      </c>
      <c r="G177" s="44">
        <f t="shared" si="15"/>
        <v>19584</v>
      </c>
      <c r="H177" s="28">
        <f t="shared" si="13"/>
        <v>544</v>
      </c>
      <c r="I177" s="28">
        <f t="shared" si="13"/>
        <v>19584</v>
      </c>
      <c r="J177" s="29"/>
      <c r="K177" s="29"/>
      <c r="L177" s="30">
        <f t="shared" si="14"/>
        <v>0</v>
      </c>
    </row>
    <row r="178" spans="1:12">
      <c r="A178" s="55" t="s">
        <v>7</v>
      </c>
      <c r="B178" s="134" t="s">
        <v>278</v>
      </c>
      <c r="C178" s="58"/>
      <c r="D178" s="42" t="s">
        <v>36</v>
      </c>
      <c r="E178" s="43">
        <v>1</v>
      </c>
      <c r="F178" s="161">
        <v>577</v>
      </c>
      <c r="G178" s="44">
        <f t="shared" si="15"/>
        <v>20772</v>
      </c>
      <c r="H178" s="28">
        <f t="shared" si="13"/>
        <v>577</v>
      </c>
      <c r="I178" s="28">
        <f t="shared" si="13"/>
        <v>20772</v>
      </c>
      <c r="J178" s="29"/>
      <c r="K178" s="29"/>
      <c r="L178" s="30">
        <f t="shared" si="14"/>
        <v>0</v>
      </c>
    </row>
    <row r="179" spans="1:12">
      <c r="A179" s="55" t="s">
        <v>7</v>
      </c>
      <c r="B179" s="134" t="s">
        <v>279</v>
      </c>
      <c r="C179" s="58"/>
      <c r="D179" s="42" t="s">
        <v>36</v>
      </c>
      <c r="E179" s="43">
        <v>1</v>
      </c>
      <c r="F179" s="161">
        <v>577</v>
      </c>
      <c r="G179" s="44">
        <f t="shared" si="15"/>
        <v>20772</v>
      </c>
      <c r="H179" s="28">
        <f t="shared" si="13"/>
        <v>577</v>
      </c>
      <c r="I179" s="28">
        <f t="shared" si="13"/>
        <v>20772</v>
      </c>
      <c r="J179" s="29"/>
      <c r="K179" s="29"/>
      <c r="L179" s="30">
        <f t="shared" si="14"/>
        <v>0</v>
      </c>
    </row>
    <row r="180" spans="1:12">
      <c r="A180" s="55" t="s">
        <v>7</v>
      </c>
      <c r="B180" s="134" t="s">
        <v>280</v>
      </c>
      <c r="C180" s="58"/>
      <c r="D180" s="42" t="s">
        <v>36</v>
      </c>
      <c r="E180" s="43">
        <v>1</v>
      </c>
      <c r="F180" s="161">
        <v>544</v>
      </c>
      <c r="G180" s="44">
        <f t="shared" si="15"/>
        <v>19584</v>
      </c>
      <c r="H180" s="28">
        <f t="shared" si="13"/>
        <v>544</v>
      </c>
      <c r="I180" s="28">
        <f t="shared" si="13"/>
        <v>19584</v>
      </c>
      <c r="J180" s="29"/>
      <c r="K180" s="29"/>
      <c r="L180" s="30">
        <f t="shared" si="14"/>
        <v>0</v>
      </c>
    </row>
    <row r="181" spans="1:12">
      <c r="A181" s="55" t="s">
        <v>7</v>
      </c>
      <c r="B181" s="134" t="s">
        <v>281</v>
      </c>
      <c r="C181" s="58"/>
      <c r="D181" s="42" t="s">
        <v>36</v>
      </c>
      <c r="E181" s="43">
        <v>1</v>
      </c>
      <c r="F181" s="161">
        <v>544</v>
      </c>
      <c r="G181" s="44">
        <f t="shared" si="15"/>
        <v>19584</v>
      </c>
      <c r="H181" s="28">
        <f t="shared" si="13"/>
        <v>544</v>
      </c>
      <c r="I181" s="28">
        <f t="shared" si="13"/>
        <v>19584</v>
      </c>
      <c r="J181" s="29"/>
      <c r="K181" s="29"/>
      <c r="L181" s="30">
        <f t="shared" si="14"/>
        <v>0</v>
      </c>
    </row>
    <row r="182" spans="1:12">
      <c r="A182" s="55" t="s">
        <v>7</v>
      </c>
      <c r="B182" s="144" t="s">
        <v>282</v>
      </c>
      <c r="C182" s="31" t="s">
        <v>12</v>
      </c>
      <c r="D182" s="42" t="s">
        <v>36</v>
      </c>
      <c r="E182" s="43">
        <v>1</v>
      </c>
      <c r="F182" s="161">
        <v>544</v>
      </c>
      <c r="G182" s="44">
        <f t="shared" si="15"/>
        <v>19584</v>
      </c>
      <c r="H182" s="28">
        <f t="shared" si="13"/>
        <v>544</v>
      </c>
      <c r="I182" s="28">
        <f t="shared" si="13"/>
        <v>19584</v>
      </c>
      <c r="J182" s="29"/>
      <c r="K182" s="29"/>
      <c r="L182" s="30">
        <f t="shared" si="14"/>
        <v>0</v>
      </c>
    </row>
    <row r="183" spans="1:12" ht="27">
      <c r="A183" s="55" t="s">
        <v>7</v>
      </c>
      <c r="B183" s="134" t="s">
        <v>283</v>
      </c>
      <c r="C183" s="58"/>
      <c r="D183" s="42" t="s">
        <v>36</v>
      </c>
      <c r="E183" s="43">
        <v>1</v>
      </c>
      <c r="F183" s="161">
        <v>588</v>
      </c>
      <c r="G183" s="44">
        <f t="shared" si="15"/>
        <v>21168</v>
      </c>
      <c r="H183" s="28">
        <f t="shared" si="13"/>
        <v>588</v>
      </c>
      <c r="I183" s="28">
        <f t="shared" si="13"/>
        <v>21168</v>
      </c>
      <c r="J183" s="29"/>
      <c r="K183" s="29"/>
      <c r="L183" s="30">
        <f t="shared" si="14"/>
        <v>0</v>
      </c>
    </row>
    <row r="184" spans="1:12" ht="27">
      <c r="A184" s="55" t="s">
        <v>7</v>
      </c>
      <c r="B184" s="134" t="s">
        <v>284</v>
      </c>
      <c r="C184" s="58"/>
      <c r="D184" s="42" t="s">
        <v>36</v>
      </c>
      <c r="E184" s="43">
        <v>1</v>
      </c>
      <c r="F184" s="161">
        <v>682</v>
      </c>
      <c r="G184" s="44">
        <f t="shared" si="15"/>
        <v>24552</v>
      </c>
      <c r="H184" s="28">
        <f t="shared" si="13"/>
        <v>682</v>
      </c>
      <c r="I184" s="28">
        <f t="shared" si="13"/>
        <v>24552</v>
      </c>
      <c r="J184" s="29"/>
      <c r="K184" s="29"/>
      <c r="L184" s="30">
        <f t="shared" si="14"/>
        <v>0</v>
      </c>
    </row>
    <row r="185" spans="1:12">
      <c r="A185" s="55" t="s">
        <v>7</v>
      </c>
      <c r="B185" s="134" t="s">
        <v>285</v>
      </c>
      <c r="C185" s="32"/>
      <c r="D185" s="42" t="s">
        <v>36</v>
      </c>
      <c r="E185" s="43">
        <v>1</v>
      </c>
      <c r="F185" s="161">
        <v>621</v>
      </c>
      <c r="G185" s="44">
        <f t="shared" si="15"/>
        <v>22356</v>
      </c>
      <c r="H185" s="28">
        <f t="shared" si="13"/>
        <v>621</v>
      </c>
      <c r="I185" s="28">
        <f t="shared" si="13"/>
        <v>22356</v>
      </c>
      <c r="J185" s="29"/>
      <c r="K185" s="29"/>
      <c r="L185" s="30">
        <f t="shared" si="14"/>
        <v>0</v>
      </c>
    </row>
    <row r="186" spans="1:12">
      <c r="A186" s="55" t="s">
        <v>7</v>
      </c>
      <c r="B186" s="134" t="s">
        <v>286</v>
      </c>
      <c r="C186" s="32"/>
      <c r="D186" s="25" t="s">
        <v>36</v>
      </c>
      <c r="E186" s="26">
        <v>1</v>
      </c>
      <c r="F186" s="161">
        <v>621</v>
      </c>
      <c r="G186" s="49">
        <f t="shared" si="15"/>
        <v>22356</v>
      </c>
      <c r="H186" s="28">
        <f t="shared" si="13"/>
        <v>621</v>
      </c>
      <c r="I186" s="28">
        <f t="shared" si="13"/>
        <v>22356</v>
      </c>
      <c r="J186" s="29"/>
      <c r="K186" s="29"/>
      <c r="L186" s="30">
        <f t="shared" si="14"/>
        <v>0</v>
      </c>
    </row>
    <row r="187" spans="1:12">
      <c r="A187" s="55" t="s">
        <v>7</v>
      </c>
      <c r="B187" s="134" t="s">
        <v>287</v>
      </c>
      <c r="C187" s="31" t="s">
        <v>12</v>
      </c>
      <c r="D187" s="25" t="s">
        <v>36</v>
      </c>
      <c r="E187" s="26">
        <v>1</v>
      </c>
      <c r="F187" s="161">
        <v>588</v>
      </c>
      <c r="G187" s="49">
        <f t="shared" si="15"/>
        <v>21168</v>
      </c>
      <c r="H187" s="28">
        <f t="shared" si="13"/>
        <v>588</v>
      </c>
      <c r="I187" s="28">
        <f t="shared" si="13"/>
        <v>21168</v>
      </c>
      <c r="J187" s="29"/>
      <c r="K187" s="29"/>
      <c r="L187" s="30">
        <f t="shared" si="14"/>
        <v>0</v>
      </c>
    </row>
    <row r="188" spans="1:12" ht="27">
      <c r="A188" s="55" t="s">
        <v>7</v>
      </c>
      <c r="B188" s="142" t="s">
        <v>288</v>
      </c>
      <c r="C188" s="48"/>
      <c r="D188" s="25" t="s">
        <v>36</v>
      </c>
      <c r="E188" s="26">
        <v>1</v>
      </c>
      <c r="F188" s="161">
        <v>588</v>
      </c>
      <c r="G188" s="49">
        <f t="shared" si="15"/>
        <v>21168</v>
      </c>
      <c r="H188" s="28">
        <f t="shared" si="13"/>
        <v>588</v>
      </c>
      <c r="I188" s="28">
        <f t="shared" si="13"/>
        <v>21168</v>
      </c>
      <c r="J188" s="29"/>
      <c r="K188" s="29"/>
      <c r="L188" s="30">
        <f t="shared" si="14"/>
        <v>0</v>
      </c>
    </row>
    <row r="189" spans="1:12">
      <c r="A189" s="55" t="s">
        <v>7</v>
      </c>
      <c r="B189" s="134" t="s">
        <v>289</v>
      </c>
      <c r="C189" s="48"/>
      <c r="D189" s="25" t="s">
        <v>36</v>
      </c>
      <c r="E189" s="26">
        <v>1</v>
      </c>
      <c r="F189" s="161">
        <v>588</v>
      </c>
      <c r="G189" s="49">
        <f t="shared" si="15"/>
        <v>21168</v>
      </c>
      <c r="H189" s="28">
        <f t="shared" si="13"/>
        <v>588</v>
      </c>
      <c r="I189" s="28">
        <f t="shared" si="13"/>
        <v>21168</v>
      </c>
      <c r="J189" s="29"/>
      <c r="K189" s="29"/>
      <c r="L189" s="30">
        <f t="shared" si="14"/>
        <v>0</v>
      </c>
    </row>
    <row r="190" spans="1:12">
      <c r="A190" s="55" t="s">
        <v>7</v>
      </c>
      <c r="B190" s="134" t="s">
        <v>290</v>
      </c>
      <c r="C190" s="34"/>
      <c r="D190" s="42" t="s">
        <v>36</v>
      </c>
      <c r="E190" s="43">
        <v>1</v>
      </c>
      <c r="F190" s="161">
        <v>726.00000000000011</v>
      </c>
      <c r="G190" s="49">
        <f>F190*36</f>
        <v>26136.000000000004</v>
      </c>
      <c r="H190" s="28">
        <f>F190*(1-$H$10)</f>
        <v>726.00000000000011</v>
      </c>
      <c r="I190" s="28">
        <f>G190*(1-$H$10)</f>
        <v>26136.000000000004</v>
      </c>
      <c r="J190" s="29"/>
      <c r="K190" s="29"/>
      <c r="L190" s="30">
        <f>(J190*H190*E190)+(K190*I190)</f>
        <v>0</v>
      </c>
    </row>
    <row r="191" spans="1:12" ht="27">
      <c r="A191" s="55" t="s">
        <v>7</v>
      </c>
      <c r="B191" s="134" t="s">
        <v>291</v>
      </c>
      <c r="C191" s="47"/>
      <c r="D191" s="25" t="s">
        <v>36</v>
      </c>
      <c r="E191" s="26">
        <v>1</v>
      </c>
      <c r="F191" s="161">
        <v>588</v>
      </c>
      <c r="G191" s="49">
        <f t="shared" si="15"/>
        <v>21168</v>
      </c>
      <c r="H191" s="28">
        <f t="shared" si="13"/>
        <v>588</v>
      </c>
      <c r="I191" s="28">
        <f t="shared" si="13"/>
        <v>21168</v>
      </c>
      <c r="J191" s="29"/>
      <c r="K191" s="29"/>
      <c r="L191" s="30">
        <f t="shared" si="14"/>
        <v>0</v>
      </c>
    </row>
    <row r="192" spans="1:12">
      <c r="A192" s="55" t="s">
        <v>7</v>
      </c>
      <c r="B192" s="134" t="s">
        <v>292</v>
      </c>
      <c r="C192" s="31" t="s">
        <v>12</v>
      </c>
      <c r="D192" s="25" t="s">
        <v>36</v>
      </c>
      <c r="E192" s="26">
        <v>1</v>
      </c>
      <c r="F192" s="161">
        <v>621</v>
      </c>
      <c r="G192" s="49">
        <f t="shared" si="15"/>
        <v>22356</v>
      </c>
      <c r="H192" s="28">
        <f t="shared" si="13"/>
        <v>621</v>
      </c>
      <c r="I192" s="28">
        <f t="shared" si="13"/>
        <v>22356</v>
      </c>
      <c r="J192" s="29"/>
      <c r="K192" s="29"/>
      <c r="L192" s="30">
        <f t="shared" si="14"/>
        <v>0</v>
      </c>
    </row>
    <row r="193" spans="1:12">
      <c r="A193" s="55" t="s">
        <v>7</v>
      </c>
      <c r="B193" s="134" t="s">
        <v>293</v>
      </c>
      <c r="C193" s="34"/>
      <c r="D193" s="42" t="s">
        <v>36</v>
      </c>
      <c r="E193" s="43">
        <v>1</v>
      </c>
      <c r="F193" s="161">
        <v>726.00000000000011</v>
      </c>
      <c r="G193" s="49">
        <f>F193*36</f>
        <v>26136.000000000004</v>
      </c>
      <c r="H193" s="28">
        <f>F193*(1-$H$10)</f>
        <v>726.00000000000011</v>
      </c>
      <c r="I193" s="28">
        <f>G193*(1-$H$10)</f>
        <v>26136.000000000004</v>
      </c>
      <c r="J193" s="29"/>
      <c r="K193" s="29"/>
      <c r="L193" s="30">
        <f>(J193*H193*E193)+(K193*I193)</f>
        <v>0</v>
      </c>
    </row>
    <row r="194" spans="1:12" ht="27">
      <c r="A194" s="55" t="s">
        <v>7</v>
      </c>
      <c r="B194" s="142" t="s">
        <v>294</v>
      </c>
      <c r="C194" s="31" t="s">
        <v>12</v>
      </c>
      <c r="D194" s="25" t="s">
        <v>36</v>
      </c>
      <c r="E194" s="26">
        <v>1</v>
      </c>
      <c r="F194" s="161">
        <v>605</v>
      </c>
      <c r="G194" s="49">
        <f t="shared" si="15"/>
        <v>21780</v>
      </c>
      <c r="H194" s="28">
        <f t="shared" si="13"/>
        <v>605</v>
      </c>
      <c r="I194" s="28">
        <f t="shared" si="13"/>
        <v>21780</v>
      </c>
      <c r="J194" s="29"/>
      <c r="K194" s="29"/>
      <c r="L194" s="30">
        <f t="shared" si="14"/>
        <v>0</v>
      </c>
    </row>
    <row r="195" spans="1:12">
      <c r="A195" s="55" t="s">
        <v>7</v>
      </c>
      <c r="B195" s="142" t="s">
        <v>295</v>
      </c>
      <c r="C195" s="31" t="s">
        <v>12</v>
      </c>
      <c r="D195" s="25" t="s">
        <v>36</v>
      </c>
      <c r="E195" s="26">
        <v>1</v>
      </c>
      <c r="F195" s="161">
        <v>605</v>
      </c>
      <c r="G195" s="49">
        <f t="shared" si="15"/>
        <v>21780</v>
      </c>
      <c r="H195" s="28">
        <f t="shared" si="13"/>
        <v>605</v>
      </c>
      <c r="I195" s="28">
        <f t="shared" si="13"/>
        <v>21780</v>
      </c>
      <c r="J195" s="29"/>
      <c r="K195" s="29"/>
      <c r="L195" s="30">
        <f t="shared" si="14"/>
        <v>0</v>
      </c>
    </row>
    <row r="196" spans="1:12">
      <c r="A196" s="55" t="s">
        <v>7</v>
      </c>
      <c r="B196" s="142" t="s">
        <v>296</v>
      </c>
      <c r="C196" s="31" t="s">
        <v>12</v>
      </c>
      <c r="D196" s="25" t="s">
        <v>36</v>
      </c>
      <c r="E196" s="26">
        <v>1</v>
      </c>
      <c r="F196" s="161">
        <v>577</v>
      </c>
      <c r="G196" s="49">
        <f t="shared" si="15"/>
        <v>20772</v>
      </c>
      <c r="H196" s="28">
        <f t="shared" si="13"/>
        <v>577</v>
      </c>
      <c r="I196" s="28">
        <f t="shared" si="13"/>
        <v>20772</v>
      </c>
      <c r="J196" s="29"/>
      <c r="K196" s="29"/>
      <c r="L196" s="30">
        <f t="shared" si="14"/>
        <v>0</v>
      </c>
    </row>
    <row r="197" spans="1:12">
      <c r="A197" s="55" t="s">
        <v>7</v>
      </c>
      <c r="B197" s="142" t="s">
        <v>297</v>
      </c>
      <c r="C197" s="31" t="s">
        <v>12</v>
      </c>
      <c r="D197" s="25" t="s">
        <v>36</v>
      </c>
      <c r="E197" s="26">
        <v>1</v>
      </c>
      <c r="F197" s="161">
        <v>577</v>
      </c>
      <c r="G197" s="49">
        <f t="shared" si="15"/>
        <v>20772</v>
      </c>
      <c r="H197" s="28">
        <f t="shared" si="13"/>
        <v>577</v>
      </c>
      <c r="I197" s="28">
        <f t="shared" si="13"/>
        <v>20772</v>
      </c>
      <c r="J197" s="29"/>
      <c r="K197" s="29"/>
      <c r="L197" s="30">
        <f t="shared" si="14"/>
        <v>0</v>
      </c>
    </row>
    <row r="198" spans="1:12">
      <c r="A198" s="55" t="s">
        <v>7</v>
      </c>
      <c r="B198" s="143" t="s">
        <v>298</v>
      </c>
      <c r="C198" s="47"/>
      <c r="D198" s="25" t="s">
        <v>36</v>
      </c>
      <c r="E198" s="26">
        <v>1</v>
      </c>
      <c r="F198" s="161">
        <v>544</v>
      </c>
      <c r="G198" s="49">
        <f t="shared" si="15"/>
        <v>19584</v>
      </c>
      <c r="H198" s="28">
        <f t="shared" si="13"/>
        <v>544</v>
      </c>
      <c r="I198" s="28">
        <f t="shared" si="13"/>
        <v>19584</v>
      </c>
      <c r="J198" s="29"/>
      <c r="K198" s="29"/>
      <c r="L198" s="30">
        <f t="shared" si="14"/>
        <v>0</v>
      </c>
    </row>
    <row r="199" spans="1:12">
      <c r="A199" s="55" t="s">
        <v>7</v>
      </c>
      <c r="B199" s="142" t="s">
        <v>299</v>
      </c>
      <c r="C199" s="31" t="s">
        <v>12</v>
      </c>
      <c r="D199" s="25" t="s">
        <v>36</v>
      </c>
      <c r="E199" s="26">
        <v>1</v>
      </c>
      <c r="F199" s="161">
        <v>577</v>
      </c>
      <c r="G199" s="49">
        <f t="shared" si="15"/>
        <v>20772</v>
      </c>
      <c r="H199" s="28">
        <f t="shared" si="13"/>
        <v>577</v>
      </c>
      <c r="I199" s="28">
        <f t="shared" si="13"/>
        <v>20772</v>
      </c>
      <c r="J199" s="29"/>
      <c r="K199" s="29"/>
      <c r="L199" s="30">
        <f t="shared" si="14"/>
        <v>0</v>
      </c>
    </row>
    <row r="200" spans="1:12" ht="27">
      <c r="A200" s="55" t="s">
        <v>7</v>
      </c>
      <c r="B200" s="134" t="s">
        <v>300</v>
      </c>
      <c r="C200" s="47"/>
      <c r="D200" s="25" t="s">
        <v>36</v>
      </c>
      <c r="E200" s="26">
        <v>1</v>
      </c>
      <c r="F200" s="161">
        <v>588</v>
      </c>
      <c r="G200" s="49">
        <f t="shared" si="15"/>
        <v>21168</v>
      </c>
      <c r="H200" s="28">
        <f t="shared" si="13"/>
        <v>588</v>
      </c>
      <c r="I200" s="28">
        <f t="shared" si="13"/>
        <v>21168</v>
      </c>
      <c r="J200" s="29"/>
      <c r="K200" s="29"/>
      <c r="L200" s="30">
        <f t="shared" si="14"/>
        <v>0</v>
      </c>
    </row>
    <row r="201" spans="1:12">
      <c r="A201" s="55" t="s">
        <v>7</v>
      </c>
      <c r="B201" s="134" t="s">
        <v>301</v>
      </c>
      <c r="C201" s="82" t="s">
        <v>12</v>
      </c>
      <c r="D201" s="42" t="s">
        <v>36</v>
      </c>
      <c r="E201" s="43">
        <v>1</v>
      </c>
      <c r="F201" s="161">
        <v>660</v>
      </c>
      <c r="G201" s="49">
        <f>F201*36</f>
        <v>23760</v>
      </c>
      <c r="H201" s="28">
        <f>F201*(1-$H$10)</f>
        <v>660</v>
      </c>
      <c r="I201" s="28">
        <f>G201*(1-$H$10)</f>
        <v>23760</v>
      </c>
      <c r="J201" s="29"/>
      <c r="K201" s="29"/>
      <c r="L201" s="30">
        <f>(J201*H201*E201)+(K201*I201)</f>
        <v>0</v>
      </c>
    </row>
    <row r="202" spans="1:12">
      <c r="A202" s="55" t="s">
        <v>7</v>
      </c>
      <c r="B202" s="134" t="s">
        <v>302</v>
      </c>
      <c r="C202" s="34"/>
      <c r="D202" s="42" t="s">
        <v>36</v>
      </c>
      <c r="E202" s="43">
        <v>1</v>
      </c>
      <c r="F202" s="161">
        <v>660</v>
      </c>
      <c r="G202" s="49">
        <f>F202*36</f>
        <v>23760</v>
      </c>
      <c r="H202" s="28">
        <f>F202*(1-$H$10)</f>
        <v>660</v>
      </c>
      <c r="I202" s="28">
        <f>G202*(1-$H$10)</f>
        <v>23760</v>
      </c>
      <c r="J202" s="29"/>
      <c r="K202" s="29"/>
      <c r="L202" s="30">
        <f>(J202*H202*E202)+(K202*I202)</f>
        <v>0</v>
      </c>
    </row>
    <row r="203" spans="1:12">
      <c r="A203" s="55" t="s">
        <v>7</v>
      </c>
      <c r="B203" s="134" t="s">
        <v>303</v>
      </c>
      <c r="C203" s="47"/>
      <c r="D203" s="25" t="s">
        <v>36</v>
      </c>
      <c r="E203" s="26">
        <v>1</v>
      </c>
      <c r="F203" s="161">
        <v>577</v>
      </c>
      <c r="G203" s="49">
        <f t="shared" si="15"/>
        <v>20772</v>
      </c>
      <c r="H203" s="28">
        <f t="shared" si="13"/>
        <v>577</v>
      </c>
      <c r="I203" s="28">
        <f t="shared" si="13"/>
        <v>20772</v>
      </c>
      <c r="J203" s="29"/>
      <c r="K203" s="29"/>
      <c r="L203" s="30">
        <f t="shared" si="14"/>
        <v>0</v>
      </c>
    </row>
    <row r="204" spans="1:12">
      <c r="A204" s="55" t="s">
        <v>7</v>
      </c>
      <c r="B204" s="134" t="s">
        <v>304</v>
      </c>
      <c r="C204" s="47"/>
      <c r="D204" s="25" t="s">
        <v>36</v>
      </c>
      <c r="E204" s="26">
        <v>1</v>
      </c>
      <c r="F204" s="161">
        <v>577</v>
      </c>
      <c r="G204" s="49">
        <f t="shared" si="15"/>
        <v>20772</v>
      </c>
      <c r="H204" s="28">
        <f t="shared" si="13"/>
        <v>577</v>
      </c>
      <c r="I204" s="28">
        <f t="shared" si="13"/>
        <v>20772</v>
      </c>
      <c r="J204" s="29"/>
      <c r="K204" s="29"/>
      <c r="L204" s="30">
        <f t="shared" si="14"/>
        <v>0</v>
      </c>
    </row>
    <row r="205" spans="1:12">
      <c r="A205" s="55" t="s">
        <v>7</v>
      </c>
      <c r="B205" s="134" t="s">
        <v>305</v>
      </c>
      <c r="C205" s="47"/>
      <c r="D205" s="25" t="s">
        <v>36</v>
      </c>
      <c r="E205" s="26">
        <v>1</v>
      </c>
      <c r="F205" s="161">
        <v>577</v>
      </c>
      <c r="G205" s="49">
        <f t="shared" si="15"/>
        <v>20772</v>
      </c>
      <c r="H205" s="28">
        <f t="shared" si="13"/>
        <v>577</v>
      </c>
      <c r="I205" s="28">
        <f t="shared" si="13"/>
        <v>20772</v>
      </c>
      <c r="J205" s="29"/>
      <c r="K205" s="29"/>
      <c r="L205" s="30">
        <f t="shared" si="14"/>
        <v>0</v>
      </c>
    </row>
    <row r="206" spans="1:12">
      <c r="A206" s="55" t="s">
        <v>7</v>
      </c>
      <c r="B206" s="134" t="s">
        <v>306</v>
      </c>
      <c r="C206" s="59"/>
      <c r="D206" s="25" t="s">
        <v>36</v>
      </c>
      <c r="E206" s="26">
        <v>1</v>
      </c>
      <c r="F206" s="161">
        <v>621</v>
      </c>
      <c r="G206" s="49">
        <f t="shared" si="15"/>
        <v>22356</v>
      </c>
      <c r="H206" s="28">
        <f t="shared" si="13"/>
        <v>621</v>
      </c>
      <c r="I206" s="28">
        <f t="shared" si="13"/>
        <v>22356</v>
      </c>
      <c r="J206" s="29"/>
      <c r="K206" s="29"/>
      <c r="L206" s="30">
        <f t="shared" si="14"/>
        <v>0</v>
      </c>
    </row>
    <row r="207" spans="1:12">
      <c r="A207" s="55" t="s">
        <v>7</v>
      </c>
      <c r="B207" s="134" t="s">
        <v>309</v>
      </c>
      <c r="C207" s="31" t="s">
        <v>12</v>
      </c>
      <c r="D207" s="25" t="s">
        <v>36</v>
      </c>
      <c r="E207" s="26">
        <v>1</v>
      </c>
      <c r="F207" s="161">
        <v>621</v>
      </c>
      <c r="G207" s="49">
        <f t="shared" si="15"/>
        <v>22356</v>
      </c>
      <c r="H207" s="28">
        <f t="shared" si="13"/>
        <v>621</v>
      </c>
      <c r="I207" s="28">
        <f t="shared" si="13"/>
        <v>22356</v>
      </c>
      <c r="J207" s="29"/>
      <c r="K207" s="29"/>
      <c r="L207" s="30">
        <f t="shared" si="14"/>
        <v>0</v>
      </c>
    </row>
    <row r="208" spans="1:12">
      <c r="A208" s="55" t="s">
        <v>7</v>
      </c>
      <c r="B208" s="134" t="s">
        <v>308</v>
      </c>
      <c r="C208" s="82" t="s">
        <v>12</v>
      </c>
      <c r="D208" s="42" t="s">
        <v>36</v>
      </c>
      <c r="E208" s="43">
        <v>1</v>
      </c>
      <c r="F208" s="161">
        <v>660</v>
      </c>
      <c r="G208" s="49">
        <f t="shared" ref="G208:G214" si="17">F208*36</f>
        <v>23760</v>
      </c>
      <c r="H208" s="28">
        <f t="shared" ref="H208:I214" si="18">F208*(1-$H$10)</f>
        <v>660</v>
      </c>
      <c r="I208" s="28">
        <f t="shared" si="18"/>
        <v>23760</v>
      </c>
      <c r="J208" s="29"/>
      <c r="K208" s="29"/>
      <c r="L208" s="30">
        <f t="shared" ref="L208:L214" si="19">(J208*H208*E208)+(K208*I208)</f>
        <v>0</v>
      </c>
    </row>
    <row r="209" spans="1:12">
      <c r="A209" s="55" t="s">
        <v>7</v>
      </c>
      <c r="B209" s="134" t="s">
        <v>307</v>
      </c>
      <c r="C209" s="82" t="s">
        <v>12</v>
      </c>
      <c r="D209" s="42" t="s">
        <v>36</v>
      </c>
      <c r="E209" s="43">
        <v>1</v>
      </c>
      <c r="F209" s="161">
        <v>660</v>
      </c>
      <c r="G209" s="49">
        <f t="shared" si="17"/>
        <v>23760</v>
      </c>
      <c r="H209" s="28">
        <f t="shared" si="18"/>
        <v>660</v>
      </c>
      <c r="I209" s="28">
        <f t="shared" si="18"/>
        <v>23760</v>
      </c>
      <c r="J209" s="29"/>
      <c r="K209" s="29"/>
      <c r="L209" s="30">
        <f t="shared" si="19"/>
        <v>0</v>
      </c>
    </row>
    <row r="210" spans="1:12">
      <c r="A210" s="55" t="s">
        <v>7</v>
      </c>
      <c r="B210" s="134" t="s">
        <v>310</v>
      </c>
      <c r="C210" s="34"/>
      <c r="D210" s="42" t="s">
        <v>36</v>
      </c>
      <c r="E210" s="43">
        <v>1</v>
      </c>
      <c r="F210" s="161">
        <v>660</v>
      </c>
      <c r="G210" s="49">
        <f t="shared" si="17"/>
        <v>23760</v>
      </c>
      <c r="H210" s="28">
        <f t="shared" si="18"/>
        <v>660</v>
      </c>
      <c r="I210" s="28">
        <f t="shared" si="18"/>
        <v>23760</v>
      </c>
      <c r="J210" s="29"/>
      <c r="K210" s="29"/>
      <c r="L210" s="30">
        <f t="shared" si="19"/>
        <v>0</v>
      </c>
    </row>
    <row r="211" spans="1:12">
      <c r="A211" s="55" t="s">
        <v>7</v>
      </c>
      <c r="B211" s="134" t="s">
        <v>311</v>
      </c>
      <c r="C211" s="82" t="s">
        <v>12</v>
      </c>
      <c r="D211" s="42" t="s">
        <v>36</v>
      </c>
      <c r="E211" s="43">
        <v>1</v>
      </c>
      <c r="F211" s="161">
        <v>660</v>
      </c>
      <c r="G211" s="49">
        <f t="shared" si="17"/>
        <v>23760</v>
      </c>
      <c r="H211" s="28">
        <f t="shared" si="18"/>
        <v>660</v>
      </c>
      <c r="I211" s="28">
        <f t="shared" si="18"/>
        <v>23760</v>
      </c>
      <c r="J211" s="29"/>
      <c r="K211" s="29"/>
      <c r="L211" s="30">
        <f t="shared" si="19"/>
        <v>0</v>
      </c>
    </row>
    <row r="212" spans="1:12">
      <c r="A212" s="55" t="s">
        <v>7</v>
      </c>
      <c r="B212" s="134" t="s">
        <v>312</v>
      </c>
      <c r="C212" s="34"/>
      <c r="D212" s="42" t="s">
        <v>36</v>
      </c>
      <c r="E212" s="43">
        <v>1</v>
      </c>
      <c r="F212" s="161">
        <v>660</v>
      </c>
      <c r="G212" s="49">
        <f t="shared" si="17"/>
        <v>23760</v>
      </c>
      <c r="H212" s="28">
        <f t="shared" si="18"/>
        <v>660</v>
      </c>
      <c r="I212" s="28">
        <f t="shared" si="18"/>
        <v>23760</v>
      </c>
      <c r="J212" s="29"/>
      <c r="K212" s="29"/>
      <c r="L212" s="30">
        <f t="shared" si="19"/>
        <v>0</v>
      </c>
    </row>
    <row r="213" spans="1:12">
      <c r="A213" s="55" t="s">
        <v>7</v>
      </c>
      <c r="B213" s="134" t="s">
        <v>313</v>
      </c>
      <c r="C213" s="82" t="s">
        <v>12</v>
      </c>
      <c r="D213" s="42" t="s">
        <v>36</v>
      </c>
      <c r="E213" s="43">
        <v>1</v>
      </c>
      <c r="F213" s="161">
        <v>660</v>
      </c>
      <c r="G213" s="49">
        <f t="shared" si="17"/>
        <v>23760</v>
      </c>
      <c r="H213" s="28">
        <f t="shared" si="18"/>
        <v>660</v>
      </c>
      <c r="I213" s="28">
        <f t="shared" si="18"/>
        <v>23760</v>
      </c>
      <c r="J213" s="29"/>
      <c r="K213" s="29"/>
      <c r="L213" s="30">
        <f t="shared" si="19"/>
        <v>0</v>
      </c>
    </row>
    <row r="214" spans="1:12">
      <c r="A214" s="55" t="s">
        <v>7</v>
      </c>
      <c r="B214" s="134" t="s">
        <v>314</v>
      </c>
      <c r="C214" s="34"/>
      <c r="D214" s="42" t="s">
        <v>36</v>
      </c>
      <c r="E214" s="43">
        <v>1</v>
      </c>
      <c r="F214" s="161">
        <v>660</v>
      </c>
      <c r="G214" s="49">
        <f t="shared" si="17"/>
        <v>23760</v>
      </c>
      <c r="H214" s="28">
        <f t="shared" si="18"/>
        <v>660</v>
      </c>
      <c r="I214" s="28">
        <f t="shared" si="18"/>
        <v>23760</v>
      </c>
      <c r="J214" s="29"/>
      <c r="K214" s="29"/>
      <c r="L214" s="30">
        <f t="shared" si="19"/>
        <v>0</v>
      </c>
    </row>
    <row r="215" spans="1:12">
      <c r="A215" s="55" t="s">
        <v>7</v>
      </c>
      <c r="B215" s="134" t="s">
        <v>315</v>
      </c>
      <c r="C215" s="31" t="s">
        <v>12</v>
      </c>
      <c r="D215" s="25" t="s">
        <v>36</v>
      </c>
      <c r="E215" s="26">
        <v>1</v>
      </c>
      <c r="F215" s="161">
        <v>588</v>
      </c>
      <c r="G215" s="49">
        <f t="shared" si="15"/>
        <v>21168</v>
      </c>
      <c r="H215" s="28">
        <f t="shared" si="13"/>
        <v>588</v>
      </c>
      <c r="I215" s="28">
        <f t="shared" si="13"/>
        <v>21168</v>
      </c>
      <c r="J215" s="29"/>
      <c r="K215" s="29"/>
      <c r="L215" s="30">
        <f t="shared" si="14"/>
        <v>0</v>
      </c>
    </row>
    <row r="216" spans="1:12">
      <c r="A216" s="55" t="s">
        <v>7</v>
      </c>
      <c r="B216" s="134" t="s">
        <v>316</v>
      </c>
      <c r="C216" s="82" t="s">
        <v>12</v>
      </c>
      <c r="D216" s="42" t="s">
        <v>36</v>
      </c>
      <c r="E216" s="43">
        <v>1</v>
      </c>
      <c r="F216" s="161">
        <v>660</v>
      </c>
      <c r="G216" s="49">
        <f>F216*36</f>
        <v>23760</v>
      </c>
      <c r="H216" s="28">
        <f t="shared" ref="H216:I218" si="20">F216*(1-$H$10)</f>
        <v>660</v>
      </c>
      <c r="I216" s="28">
        <f t="shared" si="20"/>
        <v>23760</v>
      </c>
      <c r="J216" s="29"/>
      <c r="K216" s="29"/>
      <c r="L216" s="30">
        <f>(J216*H216*E216)+(K216*I216)</f>
        <v>0</v>
      </c>
    </row>
    <row r="217" spans="1:12">
      <c r="A217" s="127" t="s">
        <v>7</v>
      </c>
      <c r="B217" s="134" t="s">
        <v>317</v>
      </c>
      <c r="C217" s="128" t="s">
        <v>12</v>
      </c>
      <c r="D217" s="97" t="s">
        <v>36</v>
      </c>
      <c r="E217" s="98">
        <v>1</v>
      </c>
      <c r="F217" s="161">
        <v>726.00000000000011</v>
      </c>
      <c r="G217" s="129">
        <f>F217*36</f>
        <v>26136.000000000004</v>
      </c>
      <c r="H217" s="88">
        <f t="shared" si="20"/>
        <v>726.00000000000011</v>
      </c>
      <c r="I217" s="88">
        <f t="shared" si="20"/>
        <v>26136.000000000004</v>
      </c>
      <c r="J217" s="29"/>
      <c r="K217" s="29"/>
      <c r="L217" s="30">
        <f>(J217*H217*E217)+(K217*I217)</f>
        <v>0</v>
      </c>
    </row>
    <row r="218" spans="1:12">
      <c r="A218" s="55" t="s">
        <v>7</v>
      </c>
      <c r="B218" s="134" t="s">
        <v>318</v>
      </c>
      <c r="C218" s="82" t="s">
        <v>12</v>
      </c>
      <c r="D218" s="42" t="s">
        <v>36</v>
      </c>
      <c r="E218" s="43">
        <v>1</v>
      </c>
      <c r="F218" s="161">
        <v>660</v>
      </c>
      <c r="G218" s="49">
        <f>F218*36</f>
        <v>23760</v>
      </c>
      <c r="H218" s="28">
        <f t="shared" si="20"/>
        <v>660</v>
      </c>
      <c r="I218" s="28">
        <f t="shared" si="20"/>
        <v>23760</v>
      </c>
      <c r="J218" s="29"/>
      <c r="K218" s="29"/>
      <c r="L218" s="30">
        <f>(J218*H218*E218)+(K218*I218)</f>
        <v>0</v>
      </c>
    </row>
    <row r="219" spans="1:12">
      <c r="A219" s="55" t="s">
        <v>7</v>
      </c>
      <c r="B219" s="134" t="s">
        <v>322</v>
      </c>
      <c r="C219" s="59"/>
      <c r="D219" s="25" t="s">
        <v>36</v>
      </c>
      <c r="E219" s="26">
        <v>1</v>
      </c>
      <c r="F219" s="161">
        <v>643</v>
      </c>
      <c r="G219" s="49">
        <f>F219*36</f>
        <v>23148</v>
      </c>
      <c r="H219" s="28">
        <f t="shared" si="13"/>
        <v>643</v>
      </c>
      <c r="I219" s="28">
        <f t="shared" si="13"/>
        <v>23148</v>
      </c>
      <c r="J219" s="29"/>
      <c r="K219" s="29"/>
      <c r="L219" s="30">
        <f t="shared" si="14"/>
        <v>0</v>
      </c>
    </row>
    <row r="220" spans="1:12">
      <c r="A220" s="55" t="s">
        <v>7</v>
      </c>
      <c r="B220" s="134" t="s">
        <v>320</v>
      </c>
      <c r="C220" s="58"/>
      <c r="D220" s="42" t="s">
        <v>36</v>
      </c>
      <c r="E220" s="43">
        <v>1</v>
      </c>
      <c r="F220" s="161">
        <v>643</v>
      </c>
      <c r="G220" s="44">
        <f>F220*36</f>
        <v>23148</v>
      </c>
      <c r="H220" s="28">
        <f t="shared" ref="H220:I243" si="21">F220*(1-$H$10)</f>
        <v>643</v>
      </c>
      <c r="I220" s="28">
        <f t="shared" si="21"/>
        <v>23148</v>
      </c>
      <c r="J220" s="29"/>
      <c r="K220" s="29"/>
      <c r="L220" s="30">
        <f t="shared" ref="L220:L243" si="22">(J220*H220*E220)+(K220*I220)</f>
        <v>0</v>
      </c>
    </row>
    <row r="221" spans="1:12">
      <c r="A221" s="55" t="s">
        <v>7</v>
      </c>
      <c r="B221" s="134" t="s">
        <v>321</v>
      </c>
      <c r="C221" s="31" t="s">
        <v>12</v>
      </c>
      <c r="D221" s="42" t="s">
        <v>36</v>
      </c>
      <c r="E221" s="43">
        <v>1</v>
      </c>
      <c r="F221" s="161">
        <v>660</v>
      </c>
      <c r="G221" s="44">
        <f t="shared" ref="G221:G226" si="23">F221*36</f>
        <v>23760</v>
      </c>
      <c r="H221" s="28">
        <f t="shared" si="21"/>
        <v>660</v>
      </c>
      <c r="I221" s="28">
        <f t="shared" si="21"/>
        <v>23760</v>
      </c>
      <c r="J221" s="29"/>
      <c r="K221" s="29"/>
      <c r="L221" s="30">
        <f t="shared" si="22"/>
        <v>0</v>
      </c>
    </row>
    <row r="222" spans="1:12">
      <c r="A222" s="55" t="s">
        <v>7</v>
      </c>
      <c r="B222" s="134" t="s">
        <v>319</v>
      </c>
      <c r="C222" s="50"/>
      <c r="D222" s="42" t="s">
        <v>36</v>
      </c>
      <c r="E222" s="43">
        <v>1</v>
      </c>
      <c r="F222" s="161">
        <v>660</v>
      </c>
      <c r="G222" s="44">
        <f t="shared" si="23"/>
        <v>23760</v>
      </c>
      <c r="H222" s="28">
        <f t="shared" si="21"/>
        <v>660</v>
      </c>
      <c r="I222" s="28">
        <f t="shared" si="21"/>
        <v>23760</v>
      </c>
      <c r="J222" s="29"/>
      <c r="K222" s="29"/>
      <c r="L222" s="30">
        <f t="shared" si="22"/>
        <v>0</v>
      </c>
    </row>
    <row r="223" spans="1:12">
      <c r="A223" s="55" t="s">
        <v>7</v>
      </c>
      <c r="B223" s="134" t="s">
        <v>324</v>
      </c>
      <c r="C223" s="31" t="s">
        <v>12</v>
      </c>
      <c r="D223" s="42" t="s">
        <v>36</v>
      </c>
      <c r="E223" s="43">
        <v>1</v>
      </c>
      <c r="F223" s="161">
        <v>737.00000000000011</v>
      </c>
      <c r="G223" s="44">
        <f t="shared" si="23"/>
        <v>26532.000000000004</v>
      </c>
      <c r="H223" s="28">
        <f t="shared" si="21"/>
        <v>737.00000000000011</v>
      </c>
      <c r="I223" s="28">
        <f t="shared" si="21"/>
        <v>26532.000000000004</v>
      </c>
      <c r="J223" s="29"/>
      <c r="K223" s="29"/>
      <c r="L223" s="30">
        <f t="shared" si="22"/>
        <v>0</v>
      </c>
    </row>
    <row r="224" spans="1:12">
      <c r="A224" s="55" t="s">
        <v>7</v>
      </c>
      <c r="B224" s="134" t="s">
        <v>325</v>
      </c>
      <c r="C224" s="31" t="s">
        <v>12</v>
      </c>
      <c r="D224" s="42" t="s">
        <v>36</v>
      </c>
      <c r="E224" s="43">
        <v>1</v>
      </c>
      <c r="F224" s="161">
        <v>737.00000000000011</v>
      </c>
      <c r="G224" s="44">
        <f t="shared" si="23"/>
        <v>26532.000000000004</v>
      </c>
      <c r="H224" s="28">
        <f t="shared" si="21"/>
        <v>737.00000000000011</v>
      </c>
      <c r="I224" s="28">
        <f t="shared" si="21"/>
        <v>26532.000000000004</v>
      </c>
      <c r="J224" s="29"/>
      <c r="K224" s="29"/>
      <c r="L224" s="30">
        <f t="shared" si="22"/>
        <v>0</v>
      </c>
    </row>
    <row r="225" spans="1:12">
      <c r="A225" s="55" t="s">
        <v>7</v>
      </c>
      <c r="B225" s="134" t="s">
        <v>323</v>
      </c>
      <c r="C225" s="31" t="s">
        <v>12</v>
      </c>
      <c r="D225" s="25" t="s">
        <v>36</v>
      </c>
      <c r="E225" s="26">
        <v>1</v>
      </c>
      <c r="F225" s="161">
        <v>621</v>
      </c>
      <c r="G225" s="49">
        <f t="shared" si="23"/>
        <v>22356</v>
      </c>
      <c r="H225" s="28">
        <f t="shared" si="21"/>
        <v>621</v>
      </c>
      <c r="I225" s="28">
        <f t="shared" si="21"/>
        <v>22356</v>
      </c>
      <c r="J225" s="29"/>
      <c r="K225" s="29"/>
      <c r="L225" s="30">
        <f t="shared" si="22"/>
        <v>0</v>
      </c>
    </row>
    <row r="226" spans="1:12">
      <c r="A226" s="55" t="s">
        <v>7</v>
      </c>
      <c r="B226" s="134" t="s">
        <v>326</v>
      </c>
      <c r="C226" s="31" t="s">
        <v>12</v>
      </c>
      <c r="D226" s="25" t="s">
        <v>36</v>
      </c>
      <c r="E226" s="26">
        <v>1</v>
      </c>
      <c r="F226" s="161">
        <v>621</v>
      </c>
      <c r="G226" s="49">
        <f t="shared" si="23"/>
        <v>22356</v>
      </c>
      <c r="H226" s="28">
        <f t="shared" si="21"/>
        <v>621</v>
      </c>
      <c r="I226" s="28">
        <f t="shared" si="21"/>
        <v>22356</v>
      </c>
      <c r="J226" s="29"/>
      <c r="K226" s="29"/>
      <c r="L226" s="30">
        <f t="shared" si="22"/>
        <v>0</v>
      </c>
    </row>
    <row r="227" spans="1:12">
      <c r="A227" s="55" t="s">
        <v>7</v>
      </c>
      <c r="B227" s="142" t="s">
        <v>327</v>
      </c>
      <c r="C227" s="48"/>
      <c r="D227" s="25" t="s">
        <v>36</v>
      </c>
      <c r="E227" s="26">
        <v>1</v>
      </c>
      <c r="F227" s="161">
        <v>577</v>
      </c>
      <c r="G227" s="49">
        <f t="shared" si="15"/>
        <v>20772</v>
      </c>
      <c r="H227" s="28">
        <f t="shared" si="21"/>
        <v>577</v>
      </c>
      <c r="I227" s="28">
        <f t="shared" si="21"/>
        <v>20772</v>
      </c>
      <c r="J227" s="29"/>
      <c r="K227" s="29"/>
      <c r="L227" s="30">
        <f t="shared" si="22"/>
        <v>0</v>
      </c>
    </row>
    <row r="228" spans="1:12">
      <c r="A228" s="55" t="s">
        <v>7</v>
      </c>
      <c r="B228" s="142" t="s">
        <v>328</v>
      </c>
      <c r="C228" s="31" t="s">
        <v>12</v>
      </c>
      <c r="D228" s="25" t="s">
        <v>36</v>
      </c>
      <c r="E228" s="26">
        <v>1</v>
      </c>
      <c r="F228" s="161">
        <v>605</v>
      </c>
      <c r="G228" s="49">
        <f t="shared" si="15"/>
        <v>21780</v>
      </c>
      <c r="H228" s="28">
        <f t="shared" si="21"/>
        <v>605</v>
      </c>
      <c r="I228" s="28">
        <f t="shared" si="21"/>
        <v>21780</v>
      </c>
      <c r="J228" s="29"/>
      <c r="K228" s="29"/>
      <c r="L228" s="30">
        <f t="shared" si="22"/>
        <v>0</v>
      </c>
    </row>
    <row r="229" spans="1:12">
      <c r="A229" s="55" t="s">
        <v>7</v>
      </c>
      <c r="B229" s="134" t="s">
        <v>329</v>
      </c>
      <c r="C229" s="82" t="s">
        <v>12</v>
      </c>
      <c r="D229" s="42" t="s">
        <v>36</v>
      </c>
      <c r="E229" s="43">
        <v>1</v>
      </c>
      <c r="F229" s="161">
        <v>660</v>
      </c>
      <c r="G229" s="49">
        <f>F229*36</f>
        <v>23760</v>
      </c>
      <c r="H229" s="28">
        <f t="shared" ref="H229:I233" si="24">F229*(1-$H$10)</f>
        <v>660</v>
      </c>
      <c r="I229" s="28">
        <f t="shared" si="24"/>
        <v>23760</v>
      </c>
      <c r="J229" s="29"/>
      <c r="K229" s="29"/>
      <c r="L229" s="30">
        <f>(J229*H229*E229)+(K229*I229)</f>
        <v>0</v>
      </c>
    </row>
    <row r="230" spans="1:12">
      <c r="A230" s="55" t="s">
        <v>7</v>
      </c>
      <c r="B230" s="134" t="s">
        <v>331</v>
      </c>
      <c r="C230" s="82" t="s">
        <v>12</v>
      </c>
      <c r="D230" s="42" t="s">
        <v>36</v>
      </c>
      <c r="E230" s="43">
        <v>1</v>
      </c>
      <c r="F230" s="161">
        <v>660</v>
      </c>
      <c r="G230" s="49">
        <f>F230*36</f>
        <v>23760</v>
      </c>
      <c r="H230" s="28">
        <f t="shared" si="24"/>
        <v>660</v>
      </c>
      <c r="I230" s="28">
        <f t="shared" si="24"/>
        <v>23760</v>
      </c>
      <c r="J230" s="29"/>
      <c r="K230" s="29"/>
      <c r="L230" s="30">
        <f>(J230*H230*E230)+(K230*I230)</f>
        <v>0</v>
      </c>
    </row>
    <row r="231" spans="1:12">
      <c r="A231" s="55" t="s">
        <v>7</v>
      </c>
      <c r="B231" s="134" t="s">
        <v>330</v>
      </c>
      <c r="C231" s="82" t="s">
        <v>12</v>
      </c>
      <c r="D231" s="42" t="s">
        <v>36</v>
      </c>
      <c r="E231" s="43">
        <v>1</v>
      </c>
      <c r="F231" s="161">
        <v>660</v>
      </c>
      <c r="G231" s="49">
        <f>F231*36</f>
        <v>23760</v>
      </c>
      <c r="H231" s="28">
        <f t="shared" si="24"/>
        <v>660</v>
      </c>
      <c r="I231" s="28">
        <f t="shared" si="24"/>
        <v>23760</v>
      </c>
      <c r="J231" s="29"/>
      <c r="K231" s="29"/>
      <c r="L231" s="30">
        <f>(J231*H231*E231)+(K231*I231)</f>
        <v>0</v>
      </c>
    </row>
    <row r="232" spans="1:12">
      <c r="A232" s="55" t="s">
        <v>7</v>
      </c>
      <c r="B232" s="142" t="s">
        <v>343</v>
      </c>
      <c r="C232" s="82"/>
      <c r="D232" s="42" t="s">
        <v>36</v>
      </c>
      <c r="E232" s="43">
        <v>1</v>
      </c>
      <c r="F232" s="161">
        <v>660</v>
      </c>
      <c r="G232" s="49">
        <f>F232*36</f>
        <v>23760</v>
      </c>
      <c r="H232" s="28">
        <f>F232*(1-$H$10)</f>
        <v>660</v>
      </c>
      <c r="I232" s="28">
        <f>G232*(1-$H$10)</f>
        <v>23760</v>
      </c>
      <c r="J232" s="29"/>
      <c r="K232" s="29"/>
      <c r="L232" s="30">
        <f>(J232*H232*E232)+(K232*I232)</f>
        <v>0</v>
      </c>
    </row>
    <row r="233" spans="1:12">
      <c r="A233" s="55" t="s">
        <v>7</v>
      </c>
      <c r="B233" s="134" t="s">
        <v>332</v>
      </c>
      <c r="C233" s="82" t="s">
        <v>12</v>
      </c>
      <c r="D233" s="42" t="s">
        <v>36</v>
      </c>
      <c r="E233" s="43">
        <v>1</v>
      </c>
      <c r="F233" s="161">
        <v>660</v>
      </c>
      <c r="G233" s="49">
        <f>F233*36</f>
        <v>23760</v>
      </c>
      <c r="H233" s="28">
        <f t="shared" si="24"/>
        <v>660</v>
      </c>
      <c r="I233" s="28">
        <f t="shared" si="24"/>
        <v>23760</v>
      </c>
      <c r="J233" s="29"/>
      <c r="K233" s="29"/>
      <c r="L233" s="30">
        <f>(J233*H233*E233)+(K233*I233)</f>
        <v>0</v>
      </c>
    </row>
    <row r="234" spans="1:12" ht="27">
      <c r="A234" s="55" t="s">
        <v>7</v>
      </c>
      <c r="B234" s="134" t="s">
        <v>336</v>
      </c>
      <c r="C234" s="47"/>
      <c r="D234" s="25" t="s">
        <v>36</v>
      </c>
      <c r="E234" s="26">
        <v>1</v>
      </c>
      <c r="F234" s="161">
        <v>682</v>
      </c>
      <c r="G234" s="49">
        <f t="shared" si="15"/>
        <v>24552</v>
      </c>
      <c r="H234" s="28">
        <f t="shared" si="21"/>
        <v>682</v>
      </c>
      <c r="I234" s="28">
        <f t="shared" si="21"/>
        <v>24552</v>
      </c>
      <c r="J234" s="29"/>
      <c r="K234" s="29"/>
      <c r="L234" s="30">
        <f t="shared" si="22"/>
        <v>0</v>
      </c>
    </row>
    <row r="235" spans="1:12">
      <c r="A235" s="55" t="s">
        <v>7</v>
      </c>
      <c r="B235" s="134" t="s">
        <v>334</v>
      </c>
      <c r="C235" s="31" t="s">
        <v>12</v>
      </c>
      <c r="D235" s="25" t="s">
        <v>36</v>
      </c>
      <c r="E235" s="26">
        <v>1</v>
      </c>
      <c r="F235" s="161">
        <v>682</v>
      </c>
      <c r="G235" s="49">
        <f t="shared" si="15"/>
        <v>24552</v>
      </c>
      <c r="H235" s="28">
        <f t="shared" si="21"/>
        <v>682</v>
      </c>
      <c r="I235" s="28">
        <f t="shared" si="21"/>
        <v>24552</v>
      </c>
      <c r="J235" s="29"/>
      <c r="K235" s="29"/>
      <c r="L235" s="30">
        <f t="shared" si="22"/>
        <v>0</v>
      </c>
    </row>
    <row r="236" spans="1:12">
      <c r="A236" s="55" t="s">
        <v>7</v>
      </c>
      <c r="B236" s="134" t="s">
        <v>335</v>
      </c>
      <c r="C236" s="31" t="s">
        <v>12</v>
      </c>
      <c r="D236" s="42" t="s">
        <v>36</v>
      </c>
      <c r="E236" s="43">
        <v>1</v>
      </c>
      <c r="F236" s="161">
        <v>682</v>
      </c>
      <c r="G236" s="44">
        <f t="shared" si="15"/>
        <v>24552</v>
      </c>
      <c r="H236" s="28">
        <f t="shared" si="21"/>
        <v>682</v>
      </c>
      <c r="I236" s="28">
        <f t="shared" si="21"/>
        <v>24552</v>
      </c>
      <c r="J236" s="29"/>
      <c r="K236" s="29"/>
      <c r="L236" s="30">
        <f t="shared" si="22"/>
        <v>0</v>
      </c>
    </row>
    <row r="237" spans="1:12">
      <c r="A237" s="55" t="s">
        <v>7</v>
      </c>
      <c r="B237" s="134" t="s">
        <v>333</v>
      </c>
      <c r="C237" s="31" t="s">
        <v>12</v>
      </c>
      <c r="D237" s="42" t="s">
        <v>36</v>
      </c>
      <c r="E237" s="43">
        <v>1</v>
      </c>
      <c r="F237" s="161">
        <v>682</v>
      </c>
      <c r="G237" s="44">
        <f t="shared" si="15"/>
        <v>24552</v>
      </c>
      <c r="H237" s="28">
        <f t="shared" si="21"/>
        <v>682</v>
      </c>
      <c r="I237" s="28">
        <f t="shared" si="21"/>
        <v>24552</v>
      </c>
      <c r="J237" s="29"/>
      <c r="K237" s="29"/>
      <c r="L237" s="30">
        <f t="shared" si="22"/>
        <v>0</v>
      </c>
    </row>
    <row r="238" spans="1:12">
      <c r="A238" s="55" t="s">
        <v>7</v>
      </c>
      <c r="B238" s="134" t="s">
        <v>337</v>
      </c>
      <c r="C238" s="31" t="s">
        <v>12</v>
      </c>
      <c r="D238" s="42" t="s">
        <v>36</v>
      </c>
      <c r="E238" s="43">
        <v>1</v>
      </c>
      <c r="F238" s="161">
        <v>660</v>
      </c>
      <c r="G238" s="49">
        <f t="shared" si="15"/>
        <v>23760</v>
      </c>
      <c r="H238" s="28">
        <f t="shared" si="21"/>
        <v>660</v>
      </c>
      <c r="I238" s="28">
        <f t="shared" si="21"/>
        <v>23760</v>
      </c>
      <c r="J238" s="29"/>
      <c r="K238" s="29"/>
      <c r="L238" s="30">
        <f t="shared" si="22"/>
        <v>0</v>
      </c>
    </row>
    <row r="239" spans="1:12">
      <c r="A239" s="55" t="s">
        <v>7</v>
      </c>
      <c r="B239" s="134" t="s">
        <v>340</v>
      </c>
      <c r="C239" s="82" t="s">
        <v>12</v>
      </c>
      <c r="D239" s="42" t="s">
        <v>36</v>
      </c>
      <c r="E239" s="43">
        <v>1</v>
      </c>
      <c r="F239" s="161">
        <v>660</v>
      </c>
      <c r="G239" s="49">
        <f t="shared" si="15"/>
        <v>23760</v>
      </c>
      <c r="H239" s="28">
        <f t="shared" si="21"/>
        <v>660</v>
      </c>
      <c r="I239" s="28">
        <f t="shared" si="21"/>
        <v>23760</v>
      </c>
      <c r="J239" s="29"/>
      <c r="K239" s="29"/>
      <c r="L239" s="30">
        <f t="shared" si="22"/>
        <v>0</v>
      </c>
    </row>
    <row r="240" spans="1:12">
      <c r="A240" s="55" t="s">
        <v>7</v>
      </c>
      <c r="B240" s="134" t="s">
        <v>341</v>
      </c>
      <c r="C240" s="31" t="s">
        <v>12</v>
      </c>
      <c r="D240" s="42" t="s">
        <v>36</v>
      </c>
      <c r="E240" s="43">
        <v>1</v>
      </c>
      <c r="F240" s="161">
        <v>660</v>
      </c>
      <c r="G240" s="49">
        <f>F240*36</f>
        <v>23760</v>
      </c>
      <c r="H240" s="28">
        <f t="shared" si="21"/>
        <v>660</v>
      </c>
      <c r="I240" s="28">
        <f t="shared" si="21"/>
        <v>23760</v>
      </c>
      <c r="J240" s="29"/>
      <c r="K240" s="29"/>
      <c r="L240" s="30">
        <f t="shared" si="22"/>
        <v>0</v>
      </c>
    </row>
    <row r="241" spans="1:12">
      <c r="A241" s="55" t="s">
        <v>7</v>
      </c>
      <c r="B241" s="134" t="s">
        <v>338</v>
      </c>
      <c r="C241" s="31" t="s">
        <v>12</v>
      </c>
      <c r="D241" s="42" t="s">
        <v>36</v>
      </c>
      <c r="E241" s="43">
        <v>1</v>
      </c>
      <c r="F241" s="161">
        <v>660</v>
      </c>
      <c r="G241" s="49">
        <f>F241*36</f>
        <v>23760</v>
      </c>
      <c r="H241" s="28">
        <f t="shared" si="21"/>
        <v>660</v>
      </c>
      <c r="I241" s="28">
        <f t="shared" si="21"/>
        <v>23760</v>
      </c>
      <c r="J241" s="29"/>
      <c r="K241" s="29"/>
      <c r="L241" s="30">
        <f t="shared" si="22"/>
        <v>0</v>
      </c>
    </row>
    <row r="242" spans="1:12">
      <c r="A242" s="55" t="s">
        <v>7</v>
      </c>
      <c r="B242" s="134" t="s">
        <v>339</v>
      </c>
      <c r="C242" s="31" t="s">
        <v>12</v>
      </c>
      <c r="D242" s="42" t="s">
        <v>36</v>
      </c>
      <c r="E242" s="43">
        <v>1</v>
      </c>
      <c r="F242" s="161">
        <v>660</v>
      </c>
      <c r="G242" s="49">
        <f>F242*36</f>
        <v>23760</v>
      </c>
      <c r="H242" s="28">
        <f t="shared" si="21"/>
        <v>660</v>
      </c>
      <c r="I242" s="28">
        <f t="shared" si="21"/>
        <v>23760</v>
      </c>
      <c r="J242" s="29"/>
      <c r="K242" s="29"/>
      <c r="L242" s="30">
        <f t="shared" si="22"/>
        <v>0</v>
      </c>
    </row>
    <row r="243" spans="1:12" ht="15.75" thickBot="1">
      <c r="A243" s="60" t="s">
        <v>7</v>
      </c>
      <c r="B243" s="141" t="s">
        <v>342</v>
      </c>
      <c r="C243" s="74" t="s">
        <v>12</v>
      </c>
      <c r="D243" s="53" t="s">
        <v>36</v>
      </c>
      <c r="E243" s="54">
        <v>1</v>
      </c>
      <c r="F243" s="161">
        <v>660</v>
      </c>
      <c r="G243" s="93">
        <f>F243*36</f>
        <v>23760</v>
      </c>
      <c r="H243" s="39">
        <f t="shared" si="21"/>
        <v>660</v>
      </c>
      <c r="I243" s="39">
        <f t="shared" si="21"/>
        <v>23760</v>
      </c>
      <c r="J243" s="157"/>
      <c r="K243" s="157"/>
      <c r="L243" s="40">
        <f t="shared" si="22"/>
        <v>0</v>
      </c>
    </row>
    <row r="244" spans="1:12" ht="15.75">
      <c r="B244" s="136" t="s">
        <v>37</v>
      </c>
      <c r="C244" s="136"/>
      <c r="D244" s="136"/>
      <c r="E244" s="136"/>
      <c r="F244" s="136"/>
      <c r="G244" s="166"/>
      <c r="H244" s="21"/>
      <c r="I244" s="21"/>
      <c r="J244" s="22"/>
      <c r="K244" s="22"/>
      <c r="L244" s="22"/>
    </row>
    <row r="245" spans="1:12">
      <c r="A245" s="56" t="s">
        <v>38</v>
      </c>
      <c r="B245" s="142" t="s">
        <v>344</v>
      </c>
      <c r="C245" s="61"/>
      <c r="D245" s="27" t="s">
        <v>3</v>
      </c>
      <c r="E245" s="26">
        <v>1</v>
      </c>
      <c r="F245" s="161">
        <v>953</v>
      </c>
      <c r="G245" s="49">
        <f t="shared" ref="G245:G310" si="25">F245*24</f>
        <v>22872</v>
      </c>
      <c r="H245" s="28">
        <f t="shared" ref="H245:I310" si="26">F245*(1-$H$10)</f>
        <v>953</v>
      </c>
      <c r="I245" s="28">
        <f t="shared" si="26"/>
        <v>22872</v>
      </c>
      <c r="J245" s="29"/>
      <c r="K245" s="29"/>
      <c r="L245" s="30">
        <f t="shared" ref="L245:L310" si="27">(J245*H245*E245)+(K245*I245)</f>
        <v>0</v>
      </c>
    </row>
    <row r="246" spans="1:12">
      <c r="A246" s="56" t="s">
        <v>38</v>
      </c>
      <c r="B246" s="142" t="s">
        <v>345</v>
      </c>
      <c r="C246" s="31" t="s">
        <v>12</v>
      </c>
      <c r="D246" s="27" t="s">
        <v>3</v>
      </c>
      <c r="E246" s="26">
        <v>1</v>
      </c>
      <c r="F246" s="161">
        <v>953</v>
      </c>
      <c r="G246" s="49">
        <f t="shared" si="25"/>
        <v>22872</v>
      </c>
      <c r="H246" s="28">
        <f t="shared" si="26"/>
        <v>953</v>
      </c>
      <c r="I246" s="28">
        <f t="shared" si="26"/>
        <v>22872</v>
      </c>
      <c r="J246" s="29"/>
      <c r="K246" s="29"/>
      <c r="L246" s="30">
        <f t="shared" si="27"/>
        <v>0</v>
      </c>
    </row>
    <row r="247" spans="1:12">
      <c r="A247" s="56" t="s">
        <v>38</v>
      </c>
      <c r="B247" s="134" t="s">
        <v>346</v>
      </c>
      <c r="C247" s="31" t="s">
        <v>12</v>
      </c>
      <c r="D247" s="27" t="s">
        <v>3</v>
      </c>
      <c r="E247" s="26">
        <v>1</v>
      </c>
      <c r="F247" s="161">
        <v>1000</v>
      </c>
      <c r="G247" s="49">
        <f t="shared" si="25"/>
        <v>24000</v>
      </c>
      <c r="H247" s="28">
        <f t="shared" si="26"/>
        <v>1000</v>
      </c>
      <c r="I247" s="28">
        <f t="shared" si="26"/>
        <v>24000</v>
      </c>
      <c r="J247" s="29"/>
      <c r="K247" s="29"/>
      <c r="L247" s="30">
        <f t="shared" si="27"/>
        <v>0</v>
      </c>
    </row>
    <row r="248" spans="1:12">
      <c r="A248" s="56" t="s">
        <v>38</v>
      </c>
      <c r="B248" s="134" t="s">
        <v>347</v>
      </c>
      <c r="C248" s="47"/>
      <c r="D248" s="27" t="s">
        <v>3</v>
      </c>
      <c r="E248" s="26">
        <v>1</v>
      </c>
      <c r="F248" s="161">
        <v>984</v>
      </c>
      <c r="G248" s="49">
        <f t="shared" si="25"/>
        <v>23616</v>
      </c>
      <c r="H248" s="28">
        <f t="shared" si="26"/>
        <v>984</v>
      </c>
      <c r="I248" s="28">
        <f t="shared" si="26"/>
        <v>23616</v>
      </c>
      <c r="J248" s="29"/>
      <c r="K248" s="29"/>
      <c r="L248" s="30">
        <f t="shared" si="27"/>
        <v>0</v>
      </c>
    </row>
    <row r="249" spans="1:12">
      <c r="A249" s="56" t="s">
        <v>38</v>
      </c>
      <c r="B249" s="134" t="s">
        <v>348</v>
      </c>
      <c r="C249" s="34"/>
      <c r="D249" s="27" t="s">
        <v>3</v>
      </c>
      <c r="E249" s="43">
        <v>1</v>
      </c>
      <c r="F249" s="161">
        <v>1221</v>
      </c>
      <c r="G249" s="49">
        <f>F249*24</f>
        <v>29304</v>
      </c>
      <c r="H249" s="28">
        <f>F249*(1-$H$10)</f>
        <v>1221</v>
      </c>
      <c r="I249" s="28">
        <f>G249*(1-$H$10)</f>
        <v>29304</v>
      </c>
      <c r="J249" s="29"/>
      <c r="K249" s="29"/>
      <c r="L249" s="30">
        <f>(J249*H249*E249)+(K249*I249)</f>
        <v>0</v>
      </c>
    </row>
    <row r="250" spans="1:12">
      <c r="A250" s="56" t="s">
        <v>38</v>
      </c>
      <c r="B250" s="134" t="s">
        <v>349</v>
      </c>
      <c r="C250" s="61"/>
      <c r="D250" s="27" t="s">
        <v>3</v>
      </c>
      <c r="E250" s="26">
        <v>1</v>
      </c>
      <c r="F250" s="161">
        <v>1067</v>
      </c>
      <c r="G250" s="49">
        <f t="shared" si="25"/>
        <v>25608</v>
      </c>
      <c r="H250" s="28">
        <f t="shared" si="26"/>
        <v>1067</v>
      </c>
      <c r="I250" s="28">
        <f t="shared" si="26"/>
        <v>25608</v>
      </c>
      <c r="J250" s="29"/>
      <c r="K250" s="29"/>
      <c r="L250" s="30">
        <f t="shared" si="27"/>
        <v>0</v>
      </c>
    </row>
    <row r="251" spans="1:12">
      <c r="A251" s="56" t="s">
        <v>38</v>
      </c>
      <c r="B251" s="134" t="s">
        <v>350</v>
      </c>
      <c r="C251" s="61"/>
      <c r="D251" s="27" t="s">
        <v>3</v>
      </c>
      <c r="E251" s="26">
        <v>1</v>
      </c>
      <c r="F251" s="161">
        <v>1067</v>
      </c>
      <c r="G251" s="49">
        <f t="shared" si="25"/>
        <v>25608</v>
      </c>
      <c r="H251" s="28">
        <f t="shared" si="26"/>
        <v>1067</v>
      </c>
      <c r="I251" s="28">
        <f t="shared" si="26"/>
        <v>25608</v>
      </c>
      <c r="J251" s="29"/>
      <c r="K251" s="29"/>
      <c r="L251" s="30">
        <f t="shared" si="27"/>
        <v>0</v>
      </c>
    </row>
    <row r="252" spans="1:12" ht="27">
      <c r="A252" s="56" t="s">
        <v>38</v>
      </c>
      <c r="B252" s="134" t="s">
        <v>351</v>
      </c>
      <c r="C252" s="61"/>
      <c r="D252" s="27" t="s">
        <v>3</v>
      </c>
      <c r="E252" s="26">
        <v>1</v>
      </c>
      <c r="F252" s="161">
        <v>1067</v>
      </c>
      <c r="G252" s="49">
        <f t="shared" si="25"/>
        <v>25608</v>
      </c>
      <c r="H252" s="28">
        <f t="shared" si="26"/>
        <v>1067</v>
      </c>
      <c r="I252" s="28">
        <f t="shared" si="26"/>
        <v>25608</v>
      </c>
      <c r="J252" s="29"/>
      <c r="K252" s="29"/>
      <c r="L252" s="30">
        <f t="shared" si="27"/>
        <v>0</v>
      </c>
    </row>
    <row r="253" spans="1:12" ht="27">
      <c r="A253" s="56" t="s">
        <v>38</v>
      </c>
      <c r="B253" s="134" t="s">
        <v>352</v>
      </c>
      <c r="C253" s="61"/>
      <c r="D253" s="27" t="s">
        <v>3</v>
      </c>
      <c r="E253" s="26">
        <v>1</v>
      </c>
      <c r="F253" s="161">
        <v>1166</v>
      </c>
      <c r="G253" s="49">
        <f t="shared" si="25"/>
        <v>27984</v>
      </c>
      <c r="H253" s="28">
        <f t="shared" si="26"/>
        <v>1166</v>
      </c>
      <c r="I253" s="28">
        <f t="shared" si="26"/>
        <v>27984</v>
      </c>
      <c r="J253" s="29"/>
      <c r="K253" s="29"/>
      <c r="L253" s="30">
        <f t="shared" si="27"/>
        <v>0</v>
      </c>
    </row>
    <row r="254" spans="1:12">
      <c r="A254" s="56" t="s">
        <v>38</v>
      </c>
      <c r="B254" s="134" t="s">
        <v>353</v>
      </c>
      <c r="C254" s="47"/>
      <c r="D254" s="27" t="s">
        <v>3</v>
      </c>
      <c r="E254" s="26">
        <v>1</v>
      </c>
      <c r="F254" s="161">
        <v>1067</v>
      </c>
      <c r="G254" s="49">
        <f t="shared" si="25"/>
        <v>25608</v>
      </c>
      <c r="H254" s="28">
        <f t="shared" si="26"/>
        <v>1067</v>
      </c>
      <c r="I254" s="28">
        <f t="shared" si="26"/>
        <v>25608</v>
      </c>
      <c r="J254" s="29"/>
      <c r="K254" s="29"/>
      <c r="L254" s="30">
        <f t="shared" si="27"/>
        <v>0</v>
      </c>
    </row>
    <row r="255" spans="1:12">
      <c r="A255" s="56" t="s">
        <v>38</v>
      </c>
      <c r="B255" s="134" t="s">
        <v>354</v>
      </c>
      <c r="C255" s="47"/>
      <c r="D255" s="27" t="s">
        <v>3</v>
      </c>
      <c r="E255" s="26">
        <v>1</v>
      </c>
      <c r="F255" s="161">
        <v>953</v>
      </c>
      <c r="G255" s="49">
        <f t="shared" si="25"/>
        <v>22872</v>
      </c>
      <c r="H255" s="28">
        <f t="shared" si="26"/>
        <v>953</v>
      </c>
      <c r="I255" s="28">
        <f t="shared" si="26"/>
        <v>22872</v>
      </c>
      <c r="J255" s="29"/>
      <c r="K255" s="29"/>
      <c r="L255" s="30">
        <f t="shared" si="27"/>
        <v>0</v>
      </c>
    </row>
    <row r="256" spans="1:12">
      <c r="A256" s="56" t="s">
        <v>38</v>
      </c>
      <c r="B256" s="134" t="s">
        <v>355</v>
      </c>
      <c r="C256" s="47"/>
      <c r="D256" s="27" t="s">
        <v>3</v>
      </c>
      <c r="E256" s="26">
        <v>1</v>
      </c>
      <c r="F256" s="161">
        <v>953</v>
      </c>
      <c r="G256" s="49">
        <f t="shared" si="25"/>
        <v>22872</v>
      </c>
      <c r="H256" s="28">
        <f t="shared" si="26"/>
        <v>953</v>
      </c>
      <c r="I256" s="28">
        <f t="shared" si="26"/>
        <v>22872</v>
      </c>
      <c r="J256" s="29"/>
      <c r="K256" s="29"/>
      <c r="L256" s="30">
        <f t="shared" si="27"/>
        <v>0</v>
      </c>
    </row>
    <row r="257" spans="1:12">
      <c r="A257" s="56" t="s">
        <v>38</v>
      </c>
      <c r="B257" s="134" t="s">
        <v>356</v>
      </c>
      <c r="C257" s="34"/>
      <c r="D257" s="27" t="s">
        <v>3</v>
      </c>
      <c r="E257" s="43">
        <v>1</v>
      </c>
      <c r="F257" s="161">
        <v>1166</v>
      </c>
      <c r="G257" s="49">
        <f>F257*24</f>
        <v>27984</v>
      </c>
      <c r="H257" s="28">
        <f>F257*(1-$H$10)</f>
        <v>1166</v>
      </c>
      <c r="I257" s="28">
        <f>G257*(1-$H$10)</f>
        <v>27984</v>
      </c>
      <c r="J257" s="29"/>
      <c r="K257" s="29"/>
      <c r="L257" s="30">
        <f>(J257*H257*E257)+(K257*I257)</f>
        <v>0</v>
      </c>
    </row>
    <row r="258" spans="1:12">
      <c r="A258" s="56" t="s">
        <v>38</v>
      </c>
      <c r="B258" s="142" t="s">
        <v>357</v>
      </c>
      <c r="C258" s="47"/>
      <c r="D258" s="27" t="s">
        <v>3</v>
      </c>
      <c r="E258" s="26">
        <v>1</v>
      </c>
      <c r="F258" s="161">
        <v>953</v>
      </c>
      <c r="G258" s="49">
        <f t="shared" si="25"/>
        <v>22872</v>
      </c>
      <c r="H258" s="28">
        <f t="shared" si="26"/>
        <v>953</v>
      </c>
      <c r="I258" s="28">
        <f t="shared" si="26"/>
        <v>22872</v>
      </c>
      <c r="J258" s="29"/>
      <c r="K258" s="29"/>
      <c r="L258" s="30">
        <f t="shared" si="27"/>
        <v>0</v>
      </c>
    </row>
    <row r="259" spans="1:12">
      <c r="A259" s="56" t="s">
        <v>38</v>
      </c>
      <c r="B259" s="134" t="s">
        <v>358</v>
      </c>
      <c r="C259" s="47"/>
      <c r="D259" s="27" t="s">
        <v>3</v>
      </c>
      <c r="E259" s="26">
        <v>1</v>
      </c>
      <c r="F259" s="161">
        <v>953</v>
      </c>
      <c r="G259" s="49">
        <f t="shared" si="25"/>
        <v>22872</v>
      </c>
      <c r="H259" s="28">
        <f t="shared" si="26"/>
        <v>953</v>
      </c>
      <c r="I259" s="28">
        <f t="shared" si="26"/>
        <v>22872</v>
      </c>
      <c r="J259" s="29"/>
      <c r="K259" s="29"/>
      <c r="L259" s="30">
        <f t="shared" si="27"/>
        <v>0</v>
      </c>
    </row>
    <row r="260" spans="1:12" ht="27">
      <c r="A260" s="56" t="s">
        <v>38</v>
      </c>
      <c r="B260" s="186" t="s">
        <v>499</v>
      </c>
      <c r="C260" s="47"/>
      <c r="D260" s="27" t="s">
        <v>3</v>
      </c>
      <c r="E260" s="26">
        <v>1</v>
      </c>
      <c r="F260" s="161">
        <v>1072</v>
      </c>
      <c r="G260" s="49">
        <f t="shared" ref="G260:G261" si="28">F260*24</f>
        <v>25728</v>
      </c>
      <c r="H260" s="28">
        <f t="shared" ref="H260:H261" si="29">F260*(1-$H$10)</f>
        <v>1072</v>
      </c>
      <c r="I260" s="28">
        <f t="shared" ref="I260:I261" si="30">G260*(1-$H$10)</f>
        <v>25728</v>
      </c>
      <c r="J260" s="29"/>
      <c r="K260" s="29"/>
      <c r="L260" s="30">
        <f t="shared" si="27"/>
        <v>0</v>
      </c>
    </row>
    <row r="261" spans="1:12" ht="27">
      <c r="A261" s="56" t="s">
        <v>38</v>
      </c>
      <c r="B261" s="186" t="s">
        <v>500</v>
      </c>
      <c r="C261" s="47"/>
      <c r="D261" s="27" t="s">
        <v>3</v>
      </c>
      <c r="E261" s="26">
        <v>1</v>
      </c>
      <c r="F261" s="161">
        <v>1166</v>
      </c>
      <c r="G261" s="49">
        <f t="shared" si="28"/>
        <v>27984</v>
      </c>
      <c r="H261" s="28">
        <f t="shared" si="29"/>
        <v>1166</v>
      </c>
      <c r="I261" s="28">
        <f t="shared" si="30"/>
        <v>27984</v>
      </c>
      <c r="J261" s="29"/>
      <c r="K261" s="29"/>
      <c r="L261" s="30">
        <f t="shared" si="27"/>
        <v>0</v>
      </c>
    </row>
    <row r="262" spans="1:12" ht="27">
      <c r="A262" s="56" t="s">
        <v>38</v>
      </c>
      <c r="B262" s="186" t="s">
        <v>497</v>
      </c>
      <c r="C262" s="47"/>
      <c r="D262" s="27" t="s">
        <v>3</v>
      </c>
      <c r="E262" s="26">
        <v>1</v>
      </c>
      <c r="F262" s="161">
        <v>1072</v>
      </c>
      <c r="G262" s="49">
        <f t="shared" si="25"/>
        <v>25728</v>
      </c>
      <c r="H262" s="28">
        <f t="shared" ref="H262" si="31">F262*(1-$H$10)</f>
        <v>1072</v>
      </c>
      <c r="I262" s="28">
        <f t="shared" ref="I262" si="32">G262*(1-$H$10)</f>
        <v>25728</v>
      </c>
      <c r="J262" s="29"/>
      <c r="K262" s="29"/>
      <c r="L262" s="30">
        <f t="shared" si="27"/>
        <v>0</v>
      </c>
    </row>
    <row r="263" spans="1:12" ht="27">
      <c r="A263" s="56" t="s">
        <v>38</v>
      </c>
      <c r="B263" s="134" t="s">
        <v>359</v>
      </c>
      <c r="C263" s="47"/>
      <c r="D263" s="27" t="s">
        <v>3</v>
      </c>
      <c r="E263" s="26">
        <v>1</v>
      </c>
      <c r="F263" s="161">
        <v>984</v>
      </c>
      <c r="G263" s="49">
        <f>F263*24</f>
        <v>23616</v>
      </c>
      <c r="H263" s="28">
        <f t="shared" si="26"/>
        <v>984</v>
      </c>
      <c r="I263" s="28">
        <f t="shared" si="26"/>
        <v>23616</v>
      </c>
      <c r="J263" s="29"/>
      <c r="K263" s="29"/>
      <c r="L263" s="30">
        <f t="shared" si="27"/>
        <v>0</v>
      </c>
    </row>
    <row r="264" spans="1:12" ht="27">
      <c r="A264" s="56" t="s">
        <v>38</v>
      </c>
      <c r="B264" s="134" t="s">
        <v>360</v>
      </c>
      <c r="C264" s="61"/>
      <c r="D264" s="27" t="s">
        <v>3</v>
      </c>
      <c r="E264" s="26">
        <v>1</v>
      </c>
      <c r="F264" s="161">
        <v>984</v>
      </c>
      <c r="G264" s="49">
        <f t="shared" si="25"/>
        <v>23616</v>
      </c>
      <c r="H264" s="28">
        <f t="shared" si="26"/>
        <v>984</v>
      </c>
      <c r="I264" s="28">
        <f t="shared" si="26"/>
        <v>23616</v>
      </c>
      <c r="J264" s="29"/>
      <c r="K264" s="29"/>
      <c r="L264" s="30">
        <f t="shared" si="27"/>
        <v>0</v>
      </c>
    </row>
    <row r="265" spans="1:12" ht="27">
      <c r="A265" s="56" t="s">
        <v>38</v>
      </c>
      <c r="B265" s="142" t="s">
        <v>361</v>
      </c>
      <c r="C265" s="61"/>
      <c r="D265" s="27" t="s">
        <v>3</v>
      </c>
      <c r="E265" s="26">
        <v>1</v>
      </c>
      <c r="F265" s="161">
        <v>1000</v>
      </c>
      <c r="G265" s="49">
        <f>F265*24</f>
        <v>24000</v>
      </c>
      <c r="H265" s="28">
        <f t="shared" si="26"/>
        <v>1000</v>
      </c>
      <c r="I265" s="28">
        <f t="shared" si="26"/>
        <v>24000</v>
      </c>
      <c r="J265" s="29"/>
      <c r="K265" s="29"/>
      <c r="L265" s="30">
        <f t="shared" si="27"/>
        <v>0</v>
      </c>
    </row>
    <row r="266" spans="1:12" ht="27">
      <c r="A266" s="56" t="s">
        <v>38</v>
      </c>
      <c r="B266" s="134" t="s">
        <v>362</v>
      </c>
      <c r="C266" s="47"/>
      <c r="D266" s="27" t="s">
        <v>3</v>
      </c>
      <c r="E266" s="26">
        <v>1</v>
      </c>
      <c r="F266" s="161">
        <v>1089</v>
      </c>
      <c r="G266" s="49">
        <f>F266*24</f>
        <v>26136</v>
      </c>
      <c r="H266" s="28">
        <f t="shared" si="26"/>
        <v>1089</v>
      </c>
      <c r="I266" s="28">
        <f t="shared" si="26"/>
        <v>26136</v>
      </c>
      <c r="J266" s="29"/>
      <c r="K266" s="29"/>
      <c r="L266" s="30">
        <f t="shared" si="27"/>
        <v>0</v>
      </c>
    </row>
    <row r="267" spans="1:12" ht="27">
      <c r="A267" s="56" t="s">
        <v>38</v>
      </c>
      <c r="B267" s="142" t="s">
        <v>363</v>
      </c>
      <c r="C267" s="47"/>
      <c r="D267" s="27" t="s">
        <v>3</v>
      </c>
      <c r="E267" s="43">
        <v>1</v>
      </c>
      <c r="F267" s="161">
        <v>1166</v>
      </c>
      <c r="G267" s="49">
        <f>F267*24</f>
        <v>27984</v>
      </c>
      <c r="H267" s="28">
        <f t="shared" si="26"/>
        <v>1166</v>
      </c>
      <c r="I267" s="28">
        <f t="shared" si="26"/>
        <v>27984</v>
      </c>
      <c r="J267" s="29"/>
      <c r="K267" s="29"/>
      <c r="L267" s="30">
        <f t="shared" si="27"/>
        <v>0</v>
      </c>
    </row>
    <row r="268" spans="1:12">
      <c r="A268" s="56" t="s">
        <v>38</v>
      </c>
      <c r="B268" s="134" t="s">
        <v>364</v>
      </c>
      <c r="C268" s="62"/>
      <c r="D268" s="27" t="s">
        <v>3</v>
      </c>
      <c r="E268" s="43">
        <v>1</v>
      </c>
      <c r="F268" s="161">
        <v>984</v>
      </c>
      <c r="G268" s="49">
        <f t="shared" si="25"/>
        <v>23616</v>
      </c>
      <c r="H268" s="28">
        <f t="shared" si="26"/>
        <v>984</v>
      </c>
      <c r="I268" s="28">
        <f t="shared" si="26"/>
        <v>23616</v>
      </c>
      <c r="J268" s="29"/>
      <c r="K268" s="29"/>
      <c r="L268" s="30">
        <f t="shared" si="27"/>
        <v>0</v>
      </c>
    </row>
    <row r="269" spans="1:12">
      <c r="A269" s="56" t="s">
        <v>38</v>
      </c>
      <c r="B269" s="134" t="s">
        <v>365</v>
      </c>
      <c r="C269" s="47"/>
      <c r="D269" s="27" t="s">
        <v>3</v>
      </c>
      <c r="E269" s="43">
        <v>1</v>
      </c>
      <c r="F269" s="161">
        <v>984</v>
      </c>
      <c r="G269" s="49">
        <f t="shared" si="25"/>
        <v>23616</v>
      </c>
      <c r="H269" s="28">
        <f t="shared" si="26"/>
        <v>984</v>
      </c>
      <c r="I269" s="28">
        <f t="shared" si="26"/>
        <v>23616</v>
      </c>
      <c r="J269" s="29"/>
      <c r="K269" s="29"/>
      <c r="L269" s="30">
        <f t="shared" si="27"/>
        <v>0</v>
      </c>
    </row>
    <row r="270" spans="1:12" ht="27">
      <c r="A270" s="56" t="s">
        <v>38</v>
      </c>
      <c r="B270" s="134" t="s">
        <v>366</v>
      </c>
      <c r="C270" s="62"/>
      <c r="D270" s="27" t="s">
        <v>3</v>
      </c>
      <c r="E270" s="43">
        <v>1</v>
      </c>
      <c r="F270" s="161">
        <v>1166</v>
      </c>
      <c r="G270" s="49">
        <f>F270*24</f>
        <v>27984</v>
      </c>
      <c r="H270" s="28">
        <f t="shared" si="26"/>
        <v>1166</v>
      </c>
      <c r="I270" s="28">
        <f t="shared" si="26"/>
        <v>27984</v>
      </c>
      <c r="J270" s="29"/>
      <c r="K270" s="29"/>
      <c r="L270" s="30">
        <f t="shared" si="27"/>
        <v>0</v>
      </c>
    </row>
    <row r="271" spans="1:12">
      <c r="A271" s="56" t="s">
        <v>38</v>
      </c>
      <c r="B271" s="134" t="s">
        <v>367</v>
      </c>
      <c r="C271" s="31" t="s">
        <v>12</v>
      </c>
      <c r="D271" s="27" t="s">
        <v>3</v>
      </c>
      <c r="E271" s="43">
        <v>1</v>
      </c>
      <c r="F271" s="161">
        <v>1072</v>
      </c>
      <c r="G271" s="49">
        <f>F271*24</f>
        <v>25728</v>
      </c>
      <c r="H271" s="28">
        <f t="shared" si="26"/>
        <v>1072</v>
      </c>
      <c r="I271" s="28">
        <f t="shared" si="26"/>
        <v>25728</v>
      </c>
      <c r="J271" s="29"/>
      <c r="K271" s="29"/>
      <c r="L271" s="30">
        <f t="shared" si="27"/>
        <v>0</v>
      </c>
    </row>
    <row r="272" spans="1:12">
      <c r="A272" s="56" t="s">
        <v>38</v>
      </c>
      <c r="B272" s="134" t="s">
        <v>368</v>
      </c>
      <c r="C272" s="63"/>
      <c r="D272" s="27" t="s">
        <v>3</v>
      </c>
      <c r="E272" s="43">
        <v>1</v>
      </c>
      <c r="F272" s="161">
        <v>1072</v>
      </c>
      <c r="G272" s="49">
        <f>F272*24</f>
        <v>25728</v>
      </c>
      <c r="H272" s="28">
        <f t="shared" si="26"/>
        <v>1072</v>
      </c>
      <c r="I272" s="28">
        <f t="shared" si="26"/>
        <v>25728</v>
      </c>
      <c r="J272" s="29"/>
      <c r="K272" s="29"/>
      <c r="L272" s="30">
        <f t="shared" si="27"/>
        <v>0</v>
      </c>
    </row>
    <row r="273" spans="1:12">
      <c r="A273" s="56" t="s">
        <v>38</v>
      </c>
      <c r="B273" s="33" t="s">
        <v>498</v>
      </c>
      <c r="C273" s="63"/>
      <c r="D273" s="27" t="s">
        <v>3</v>
      </c>
      <c r="E273" s="43">
        <v>1</v>
      </c>
      <c r="F273" s="161">
        <v>1072</v>
      </c>
      <c r="G273" s="49">
        <f>F273*24</f>
        <v>25728</v>
      </c>
      <c r="H273" s="28">
        <f t="shared" ref="H273" si="33">F273*(1-$H$10)</f>
        <v>1072</v>
      </c>
      <c r="I273" s="28">
        <f t="shared" ref="I273" si="34">G273*(1-$H$10)</f>
        <v>25728</v>
      </c>
      <c r="J273" s="29"/>
      <c r="K273" s="29"/>
      <c r="L273" s="30">
        <f t="shared" si="27"/>
        <v>0</v>
      </c>
    </row>
    <row r="274" spans="1:12">
      <c r="A274" s="56" t="s">
        <v>38</v>
      </c>
      <c r="B274" s="134" t="s">
        <v>369</v>
      </c>
      <c r="C274" s="31" t="s">
        <v>12</v>
      </c>
      <c r="D274" s="27" t="s">
        <v>3</v>
      </c>
      <c r="E274" s="43">
        <v>1</v>
      </c>
      <c r="F274" s="161">
        <v>1067</v>
      </c>
      <c r="G274" s="49">
        <f t="shared" si="25"/>
        <v>25608</v>
      </c>
      <c r="H274" s="28">
        <f t="shared" si="26"/>
        <v>1067</v>
      </c>
      <c r="I274" s="28">
        <f t="shared" si="26"/>
        <v>25608</v>
      </c>
      <c r="J274" s="29"/>
      <c r="K274" s="29"/>
      <c r="L274" s="30">
        <f t="shared" si="27"/>
        <v>0</v>
      </c>
    </row>
    <row r="275" spans="1:12" ht="27">
      <c r="A275" s="56" t="s">
        <v>38</v>
      </c>
      <c r="B275" s="134" t="s">
        <v>370</v>
      </c>
      <c r="C275" s="59"/>
      <c r="D275" s="27" t="s">
        <v>3</v>
      </c>
      <c r="E275" s="43">
        <v>1</v>
      </c>
      <c r="F275" s="161">
        <v>1000</v>
      </c>
      <c r="G275" s="49">
        <f t="shared" si="25"/>
        <v>24000</v>
      </c>
      <c r="H275" s="28">
        <f t="shared" si="26"/>
        <v>1000</v>
      </c>
      <c r="I275" s="28">
        <f t="shared" si="26"/>
        <v>24000</v>
      </c>
      <c r="J275" s="29"/>
      <c r="K275" s="29"/>
      <c r="L275" s="30">
        <f t="shared" si="27"/>
        <v>0</v>
      </c>
    </row>
    <row r="276" spans="1:12">
      <c r="A276" s="56" t="s">
        <v>38</v>
      </c>
      <c r="B276" s="134" t="s">
        <v>371</v>
      </c>
      <c r="C276" s="31" t="s">
        <v>12</v>
      </c>
      <c r="D276" s="27" t="s">
        <v>3</v>
      </c>
      <c r="E276" s="43">
        <v>1</v>
      </c>
      <c r="F276" s="161">
        <v>1089</v>
      </c>
      <c r="G276" s="49">
        <f t="shared" si="25"/>
        <v>26136</v>
      </c>
      <c r="H276" s="28">
        <f t="shared" si="26"/>
        <v>1089</v>
      </c>
      <c r="I276" s="28">
        <f t="shared" si="26"/>
        <v>26136</v>
      </c>
      <c r="J276" s="29"/>
      <c r="K276" s="29"/>
      <c r="L276" s="30">
        <f t="shared" si="27"/>
        <v>0</v>
      </c>
    </row>
    <row r="277" spans="1:12">
      <c r="A277" s="56" t="s">
        <v>38</v>
      </c>
      <c r="B277" s="134" t="s">
        <v>372</v>
      </c>
      <c r="C277" s="59"/>
      <c r="D277" s="27" t="s">
        <v>3</v>
      </c>
      <c r="E277" s="43">
        <v>1</v>
      </c>
      <c r="F277" s="161">
        <v>984</v>
      </c>
      <c r="G277" s="49">
        <f t="shared" ref="G277:G285" si="35">F277*24</f>
        <v>23616</v>
      </c>
      <c r="H277" s="28">
        <f t="shared" si="26"/>
        <v>984</v>
      </c>
      <c r="I277" s="28">
        <f t="shared" si="26"/>
        <v>23616</v>
      </c>
      <c r="J277" s="29"/>
      <c r="K277" s="29"/>
      <c r="L277" s="30">
        <f t="shared" si="27"/>
        <v>0</v>
      </c>
    </row>
    <row r="278" spans="1:12">
      <c r="A278" s="56" t="s">
        <v>38</v>
      </c>
      <c r="B278" s="134" t="s">
        <v>373</v>
      </c>
      <c r="C278" s="31" t="s">
        <v>12</v>
      </c>
      <c r="D278" s="27" t="s">
        <v>3</v>
      </c>
      <c r="E278" s="43">
        <v>1</v>
      </c>
      <c r="F278" s="161">
        <v>984</v>
      </c>
      <c r="G278" s="49">
        <f t="shared" si="35"/>
        <v>23616</v>
      </c>
      <c r="H278" s="28">
        <f t="shared" si="26"/>
        <v>984</v>
      </c>
      <c r="I278" s="28">
        <f t="shared" si="26"/>
        <v>23616</v>
      </c>
      <c r="J278" s="29"/>
      <c r="K278" s="29"/>
      <c r="L278" s="30">
        <f t="shared" si="27"/>
        <v>0</v>
      </c>
    </row>
    <row r="279" spans="1:12" ht="27">
      <c r="A279" s="56" t="s">
        <v>38</v>
      </c>
      <c r="B279" s="186" t="s">
        <v>501</v>
      </c>
      <c r="C279" s="31"/>
      <c r="D279" s="27" t="s">
        <v>3</v>
      </c>
      <c r="E279" s="43">
        <v>1</v>
      </c>
      <c r="F279" s="161">
        <v>1221</v>
      </c>
      <c r="G279" s="49">
        <f t="shared" ref="G279" si="36">F279*24</f>
        <v>29304</v>
      </c>
      <c r="H279" s="28">
        <f t="shared" ref="H279" si="37">F279*(1-$H$10)</f>
        <v>1221</v>
      </c>
      <c r="I279" s="28">
        <f t="shared" ref="I279" si="38">G279*(1-$H$10)</f>
        <v>29304</v>
      </c>
      <c r="J279" s="29"/>
      <c r="K279" s="29"/>
      <c r="L279" s="30">
        <f t="shared" ref="L279" si="39">(J279*H279*E279)+(K279*I279)</f>
        <v>0</v>
      </c>
    </row>
    <row r="280" spans="1:12" ht="27">
      <c r="A280" s="56" t="s">
        <v>38</v>
      </c>
      <c r="B280" s="142" t="s">
        <v>374</v>
      </c>
      <c r="C280" s="31" t="s">
        <v>12</v>
      </c>
      <c r="D280" s="27" t="s">
        <v>3</v>
      </c>
      <c r="E280" s="43">
        <v>1</v>
      </c>
      <c r="F280" s="161">
        <v>1166</v>
      </c>
      <c r="G280" s="49">
        <f t="shared" si="35"/>
        <v>27984</v>
      </c>
      <c r="H280" s="28">
        <f t="shared" si="26"/>
        <v>1166</v>
      </c>
      <c r="I280" s="28">
        <f t="shared" si="26"/>
        <v>27984</v>
      </c>
      <c r="J280" s="29"/>
      <c r="K280" s="29"/>
      <c r="L280" s="30">
        <f t="shared" si="27"/>
        <v>0</v>
      </c>
    </row>
    <row r="281" spans="1:12">
      <c r="A281" s="56" t="s">
        <v>38</v>
      </c>
      <c r="B281" s="142" t="s">
        <v>375</v>
      </c>
      <c r="C281" s="31" t="s">
        <v>12</v>
      </c>
      <c r="D281" s="27" t="s">
        <v>3</v>
      </c>
      <c r="E281" s="26">
        <v>1</v>
      </c>
      <c r="F281" s="161">
        <v>984</v>
      </c>
      <c r="G281" s="49">
        <f t="shared" si="35"/>
        <v>23616</v>
      </c>
      <c r="H281" s="28">
        <f t="shared" si="26"/>
        <v>984</v>
      </c>
      <c r="I281" s="28">
        <f t="shared" si="26"/>
        <v>23616</v>
      </c>
      <c r="J281" s="29"/>
      <c r="K281" s="29"/>
      <c r="L281" s="30">
        <f t="shared" si="27"/>
        <v>0</v>
      </c>
    </row>
    <row r="282" spans="1:12">
      <c r="A282" s="56" t="s">
        <v>38</v>
      </c>
      <c r="B282" s="134" t="s">
        <v>376</v>
      </c>
      <c r="C282" s="31" t="s">
        <v>12</v>
      </c>
      <c r="D282" s="27" t="s">
        <v>3</v>
      </c>
      <c r="E282" s="26">
        <v>1</v>
      </c>
      <c r="F282" s="161">
        <v>984</v>
      </c>
      <c r="G282" s="49">
        <f t="shared" si="35"/>
        <v>23616</v>
      </c>
      <c r="H282" s="28">
        <f t="shared" si="26"/>
        <v>984</v>
      </c>
      <c r="I282" s="28">
        <f t="shared" si="26"/>
        <v>23616</v>
      </c>
      <c r="J282" s="29"/>
      <c r="K282" s="29"/>
      <c r="L282" s="30">
        <f t="shared" si="27"/>
        <v>0</v>
      </c>
    </row>
    <row r="283" spans="1:12">
      <c r="A283" s="56" t="s">
        <v>38</v>
      </c>
      <c r="B283" s="134" t="s">
        <v>377</v>
      </c>
      <c r="C283" s="82" t="s">
        <v>12</v>
      </c>
      <c r="D283" s="27" t="s">
        <v>3</v>
      </c>
      <c r="E283" s="43">
        <v>1</v>
      </c>
      <c r="F283" s="161">
        <v>1221</v>
      </c>
      <c r="G283" s="49">
        <f t="shared" si="35"/>
        <v>29304</v>
      </c>
      <c r="H283" s="28">
        <f>F283*(1-$H$10)</f>
        <v>1221</v>
      </c>
      <c r="I283" s="28">
        <f>G283*(1-$H$10)</f>
        <v>29304</v>
      </c>
      <c r="J283" s="29"/>
      <c r="K283" s="29"/>
      <c r="L283" s="30">
        <f>(J283*H283*E283)+(K283*I283)</f>
        <v>0</v>
      </c>
    </row>
    <row r="284" spans="1:12">
      <c r="A284" s="56" t="s">
        <v>38</v>
      </c>
      <c r="B284" s="184" t="s">
        <v>378</v>
      </c>
      <c r="C284" s="31" t="s">
        <v>12</v>
      </c>
      <c r="D284" s="27" t="s">
        <v>3</v>
      </c>
      <c r="E284" s="26">
        <v>1</v>
      </c>
      <c r="F284" s="161">
        <v>1072</v>
      </c>
      <c r="G284" s="49">
        <f t="shared" si="35"/>
        <v>25728</v>
      </c>
      <c r="H284" s="28">
        <f t="shared" si="26"/>
        <v>1072</v>
      </c>
      <c r="I284" s="28">
        <f t="shared" si="26"/>
        <v>25728</v>
      </c>
      <c r="J284" s="29"/>
      <c r="K284" s="29"/>
      <c r="L284" s="30">
        <f t="shared" si="27"/>
        <v>0</v>
      </c>
    </row>
    <row r="285" spans="1:12">
      <c r="A285" s="56" t="s">
        <v>38</v>
      </c>
      <c r="B285" s="134" t="s">
        <v>379</v>
      </c>
      <c r="C285" s="82" t="s">
        <v>12</v>
      </c>
      <c r="D285" s="27" t="s">
        <v>3</v>
      </c>
      <c r="E285" s="43">
        <v>1</v>
      </c>
      <c r="F285" s="161">
        <v>1221</v>
      </c>
      <c r="G285" s="49">
        <f t="shared" si="35"/>
        <v>29304</v>
      </c>
      <c r="H285" s="28">
        <f>F285*(1-$H$10)</f>
        <v>1221</v>
      </c>
      <c r="I285" s="28">
        <f>G285*(1-$H$10)</f>
        <v>29304</v>
      </c>
      <c r="J285" s="29"/>
      <c r="K285" s="29"/>
      <c r="L285" s="30">
        <f>(J285*H285*E285)+(K285*I285)</f>
        <v>0</v>
      </c>
    </row>
    <row r="286" spans="1:12">
      <c r="A286" s="56" t="s">
        <v>38</v>
      </c>
      <c r="B286" s="134" t="s">
        <v>380</v>
      </c>
      <c r="C286" s="59"/>
      <c r="D286" s="27" t="s">
        <v>3</v>
      </c>
      <c r="E286" s="26">
        <v>1</v>
      </c>
      <c r="F286" s="161">
        <v>984</v>
      </c>
      <c r="G286" s="49">
        <f t="shared" si="25"/>
        <v>23616</v>
      </c>
      <c r="H286" s="28">
        <f t="shared" si="26"/>
        <v>984</v>
      </c>
      <c r="I286" s="28">
        <f t="shared" si="26"/>
        <v>23616</v>
      </c>
      <c r="J286" s="29"/>
      <c r="K286" s="29"/>
      <c r="L286" s="30">
        <f t="shared" si="27"/>
        <v>0</v>
      </c>
    </row>
    <row r="287" spans="1:12">
      <c r="A287" s="56" t="s">
        <v>38</v>
      </c>
      <c r="B287" s="134" t="s">
        <v>381</v>
      </c>
      <c r="C287" s="61"/>
      <c r="D287" s="27" t="s">
        <v>3</v>
      </c>
      <c r="E287" s="26">
        <v>1</v>
      </c>
      <c r="F287" s="161">
        <v>984</v>
      </c>
      <c r="G287" s="49">
        <f>F287*24</f>
        <v>23616</v>
      </c>
      <c r="H287" s="28">
        <f t="shared" si="26"/>
        <v>984</v>
      </c>
      <c r="I287" s="28">
        <f t="shared" si="26"/>
        <v>23616</v>
      </c>
      <c r="J287" s="29"/>
      <c r="K287" s="29"/>
      <c r="L287" s="30">
        <f t="shared" si="27"/>
        <v>0</v>
      </c>
    </row>
    <row r="288" spans="1:12">
      <c r="A288" s="56" t="s">
        <v>38</v>
      </c>
      <c r="B288" s="134" t="s">
        <v>382</v>
      </c>
      <c r="C288" s="31" t="s">
        <v>12</v>
      </c>
      <c r="D288" s="27" t="s">
        <v>3</v>
      </c>
      <c r="E288" s="26">
        <v>1</v>
      </c>
      <c r="F288" s="161">
        <v>1072</v>
      </c>
      <c r="G288" s="49">
        <f>F288*24</f>
        <v>25728</v>
      </c>
      <c r="H288" s="28">
        <f t="shared" si="26"/>
        <v>1072</v>
      </c>
      <c r="I288" s="28">
        <f t="shared" si="26"/>
        <v>25728</v>
      </c>
      <c r="J288" s="29"/>
      <c r="K288" s="29"/>
      <c r="L288" s="30">
        <f t="shared" si="27"/>
        <v>0</v>
      </c>
    </row>
    <row r="289" spans="1:12">
      <c r="A289" s="56" t="s">
        <v>38</v>
      </c>
      <c r="B289" s="134" t="s">
        <v>383</v>
      </c>
      <c r="C289" s="31" t="s">
        <v>12</v>
      </c>
      <c r="D289" s="27" t="s">
        <v>3</v>
      </c>
      <c r="E289" s="26">
        <v>1</v>
      </c>
      <c r="F289" s="161">
        <v>1072</v>
      </c>
      <c r="G289" s="49">
        <f>F289*24</f>
        <v>25728</v>
      </c>
      <c r="H289" s="28">
        <f t="shared" si="26"/>
        <v>1072</v>
      </c>
      <c r="I289" s="28">
        <f t="shared" si="26"/>
        <v>25728</v>
      </c>
      <c r="J289" s="29"/>
      <c r="K289" s="29"/>
      <c r="L289" s="30">
        <f t="shared" si="27"/>
        <v>0</v>
      </c>
    </row>
    <row r="290" spans="1:12">
      <c r="A290" s="56" t="s">
        <v>38</v>
      </c>
      <c r="B290" s="134" t="s">
        <v>384</v>
      </c>
      <c r="C290" s="31" t="s">
        <v>12</v>
      </c>
      <c r="D290" s="27" t="s">
        <v>3</v>
      </c>
      <c r="E290" s="26">
        <v>1</v>
      </c>
      <c r="F290" s="161">
        <v>1072</v>
      </c>
      <c r="G290" s="49">
        <f>F290*24</f>
        <v>25728</v>
      </c>
      <c r="H290" s="28">
        <f t="shared" si="26"/>
        <v>1072</v>
      </c>
      <c r="I290" s="28">
        <f t="shared" si="26"/>
        <v>25728</v>
      </c>
      <c r="J290" s="29"/>
      <c r="K290" s="29"/>
      <c r="L290" s="30">
        <f t="shared" si="27"/>
        <v>0</v>
      </c>
    </row>
    <row r="291" spans="1:12">
      <c r="A291" s="56" t="s">
        <v>38</v>
      </c>
      <c r="B291" s="142" t="s">
        <v>385</v>
      </c>
      <c r="C291" s="31" t="s">
        <v>12</v>
      </c>
      <c r="D291" s="27" t="s">
        <v>3</v>
      </c>
      <c r="E291" s="26">
        <v>1</v>
      </c>
      <c r="F291" s="161">
        <v>984</v>
      </c>
      <c r="G291" s="49">
        <f t="shared" si="25"/>
        <v>23616</v>
      </c>
      <c r="H291" s="28">
        <f t="shared" si="26"/>
        <v>984</v>
      </c>
      <c r="I291" s="28">
        <f t="shared" si="26"/>
        <v>23616</v>
      </c>
      <c r="J291" s="29"/>
      <c r="K291" s="29"/>
      <c r="L291" s="30">
        <f t="shared" si="27"/>
        <v>0</v>
      </c>
    </row>
    <row r="292" spans="1:12">
      <c r="A292" s="56" t="s">
        <v>38</v>
      </c>
      <c r="B292" s="134" t="s">
        <v>386</v>
      </c>
      <c r="C292" s="31" t="s">
        <v>12</v>
      </c>
      <c r="D292" s="27" t="s">
        <v>3</v>
      </c>
      <c r="E292" s="26">
        <v>1</v>
      </c>
      <c r="F292" s="161">
        <v>1067</v>
      </c>
      <c r="G292" s="49">
        <f t="shared" si="25"/>
        <v>25608</v>
      </c>
      <c r="H292" s="28">
        <f t="shared" si="26"/>
        <v>1067</v>
      </c>
      <c r="I292" s="28">
        <f t="shared" si="26"/>
        <v>25608</v>
      </c>
      <c r="J292" s="29"/>
      <c r="K292" s="29"/>
      <c r="L292" s="30">
        <f t="shared" si="27"/>
        <v>0</v>
      </c>
    </row>
    <row r="293" spans="1:12">
      <c r="A293" s="56" t="s">
        <v>38</v>
      </c>
      <c r="B293" s="134" t="s">
        <v>387</v>
      </c>
      <c r="C293" s="34"/>
      <c r="D293" s="27" t="s">
        <v>3</v>
      </c>
      <c r="E293" s="43">
        <v>1</v>
      </c>
      <c r="F293" s="161">
        <v>1221</v>
      </c>
      <c r="G293" s="49">
        <f>F293*24</f>
        <v>29304</v>
      </c>
      <c r="H293" s="28">
        <f t="shared" ref="H293:I297" si="40">F293*(1-$H$10)</f>
        <v>1221</v>
      </c>
      <c r="I293" s="28">
        <f t="shared" si="40"/>
        <v>29304</v>
      </c>
      <c r="J293" s="29"/>
      <c r="K293" s="29"/>
      <c r="L293" s="30">
        <f>(J293*H293*E293)+(K293*I293)</f>
        <v>0</v>
      </c>
    </row>
    <row r="294" spans="1:12">
      <c r="A294" s="56" t="s">
        <v>38</v>
      </c>
      <c r="B294" s="134" t="s">
        <v>388</v>
      </c>
      <c r="C294" s="82" t="s">
        <v>12</v>
      </c>
      <c r="D294" s="27" t="s">
        <v>3</v>
      </c>
      <c r="E294" s="43">
        <v>1</v>
      </c>
      <c r="F294" s="161">
        <v>1221</v>
      </c>
      <c r="G294" s="49">
        <f>F294*24</f>
        <v>29304</v>
      </c>
      <c r="H294" s="28">
        <f t="shared" si="40"/>
        <v>1221</v>
      </c>
      <c r="I294" s="28">
        <f t="shared" si="40"/>
        <v>29304</v>
      </c>
      <c r="J294" s="29"/>
      <c r="K294" s="29"/>
      <c r="L294" s="30">
        <f>(J294*H294*E294)+(K294*I294)</f>
        <v>0</v>
      </c>
    </row>
    <row r="295" spans="1:12">
      <c r="A295" s="56" t="s">
        <v>38</v>
      </c>
      <c r="B295" s="134" t="s">
        <v>389</v>
      </c>
      <c r="C295" s="34"/>
      <c r="D295" s="27" t="s">
        <v>3</v>
      </c>
      <c r="E295" s="43">
        <v>1</v>
      </c>
      <c r="F295" s="161">
        <v>1221</v>
      </c>
      <c r="G295" s="49">
        <f>F295*24</f>
        <v>29304</v>
      </c>
      <c r="H295" s="28">
        <f t="shared" si="40"/>
        <v>1221</v>
      </c>
      <c r="I295" s="28">
        <f t="shared" si="40"/>
        <v>29304</v>
      </c>
      <c r="J295" s="29"/>
      <c r="K295" s="29"/>
      <c r="L295" s="30">
        <f>(J295*H295*E295)+(K295*I295)</f>
        <v>0</v>
      </c>
    </row>
    <row r="296" spans="1:12">
      <c r="A296" s="56" t="s">
        <v>38</v>
      </c>
      <c r="B296" s="134" t="s">
        <v>390</v>
      </c>
      <c r="C296" s="82" t="s">
        <v>12</v>
      </c>
      <c r="D296" s="27" t="s">
        <v>3</v>
      </c>
      <c r="E296" s="43">
        <v>1</v>
      </c>
      <c r="F296" s="161">
        <v>1221</v>
      </c>
      <c r="G296" s="49">
        <f>F296*24</f>
        <v>29304</v>
      </c>
      <c r="H296" s="28">
        <f t="shared" si="40"/>
        <v>1221</v>
      </c>
      <c r="I296" s="28">
        <f t="shared" si="40"/>
        <v>29304</v>
      </c>
      <c r="J296" s="29"/>
      <c r="K296" s="29"/>
      <c r="L296" s="30">
        <f>(J296*H296*E296)+(K296*I296)</f>
        <v>0</v>
      </c>
    </row>
    <row r="297" spans="1:12">
      <c r="A297" s="56" t="s">
        <v>38</v>
      </c>
      <c r="B297" s="134" t="s">
        <v>391</v>
      </c>
      <c r="C297" s="82" t="s">
        <v>12</v>
      </c>
      <c r="D297" s="27" t="s">
        <v>3</v>
      </c>
      <c r="E297" s="43">
        <v>1</v>
      </c>
      <c r="F297" s="161">
        <v>1221</v>
      </c>
      <c r="G297" s="49">
        <f>F297*24</f>
        <v>29304</v>
      </c>
      <c r="H297" s="28">
        <f t="shared" si="40"/>
        <v>1221</v>
      </c>
      <c r="I297" s="28">
        <f t="shared" si="40"/>
        <v>29304</v>
      </c>
      <c r="J297" s="29"/>
      <c r="K297" s="29"/>
      <c r="L297" s="30">
        <f>(J297*H297*E297)+(K297*I297)</f>
        <v>0</v>
      </c>
    </row>
    <row r="298" spans="1:12">
      <c r="A298" s="56" t="s">
        <v>38</v>
      </c>
      <c r="B298" s="134" t="s">
        <v>392</v>
      </c>
      <c r="C298" s="31" t="s">
        <v>12</v>
      </c>
      <c r="D298" s="27" t="s">
        <v>3</v>
      </c>
      <c r="E298" s="26">
        <v>1</v>
      </c>
      <c r="F298" s="161">
        <v>1023.0000000000001</v>
      </c>
      <c r="G298" s="49">
        <f t="shared" si="25"/>
        <v>24552.000000000004</v>
      </c>
      <c r="H298" s="28">
        <f t="shared" si="26"/>
        <v>1023.0000000000001</v>
      </c>
      <c r="I298" s="28">
        <f t="shared" si="26"/>
        <v>24552.000000000004</v>
      </c>
      <c r="J298" s="29"/>
      <c r="K298" s="29"/>
      <c r="L298" s="30">
        <f t="shared" si="27"/>
        <v>0</v>
      </c>
    </row>
    <row r="299" spans="1:12">
      <c r="A299" s="56" t="s">
        <v>38</v>
      </c>
      <c r="B299" s="184" t="s">
        <v>393</v>
      </c>
      <c r="C299" s="31" t="s">
        <v>12</v>
      </c>
      <c r="D299" s="27" t="s">
        <v>3</v>
      </c>
      <c r="E299" s="26">
        <v>1</v>
      </c>
      <c r="F299" s="161">
        <v>1072</v>
      </c>
      <c r="G299" s="49">
        <f t="shared" si="25"/>
        <v>25728</v>
      </c>
      <c r="H299" s="28">
        <f t="shared" si="26"/>
        <v>1072</v>
      </c>
      <c r="I299" s="28">
        <f t="shared" si="26"/>
        <v>25728</v>
      </c>
      <c r="J299" s="29"/>
      <c r="K299" s="29"/>
      <c r="L299" s="30">
        <f t="shared" si="27"/>
        <v>0</v>
      </c>
    </row>
    <row r="300" spans="1:12">
      <c r="A300" s="56" t="s">
        <v>38</v>
      </c>
      <c r="B300" s="142" t="s">
        <v>394</v>
      </c>
      <c r="C300" s="31" t="s">
        <v>12</v>
      </c>
      <c r="D300" s="27" t="s">
        <v>3</v>
      </c>
      <c r="E300" s="26">
        <v>1</v>
      </c>
      <c r="F300" s="161">
        <v>1023.0000000000001</v>
      </c>
      <c r="G300" s="49">
        <f>F300*24</f>
        <v>24552.000000000004</v>
      </c>
      <c r="H300" s="28">
        <f t="shared" si="26"/>
        <v>1023.0000000000001</v>
      </c>
      <c r="I300" s="28">
        <f t="shared" si="26"/>
        <v>24552.000000000004</v>
      </c>
      <c r="J300" s="29"/>
      <c r="K300" s="29"/>
      <c r="L300" s="30">
        <f t="shared" si="27"/>
        <v>0</v>
      </c>
    </row>
    <row r="301" spans="1:12" ht="27">
      <c r="A301" s="56" t="s">
        <v>38</v>
      </c>
      <c r="B301" s="134" t="s">
        <v>395</v>
      </c>
      <c r="C301" s="82" t="s">
        <v>12</v>
      </c>
      <c r="D301" s="27" t="s">
        <v>3</v>
      </c>
      <c r="E301" s="43">
        <v>1</v>
      </c>
      <c r="F301" s="161">
        <v>1221</v>
      </c>
      <c r="G301" s="49">
        <f>F301*24</f>
        <v>29304</v>
      </c>
      <c r="H301" s="28">
        <f>F301*(1-$H$10)</f>
        <v>1221</v>
      </c>
      <c r="I301" s="28">
        <f>G301*(1-$H$10)</f>
        <v>29304</v>
      </c>
      <c r="J301" s="29"/>
      <c r="K301" s="29"/>
      <c r="L301" s="30">
        <f>(J301*H301*E301)+(K301*I301)</f>
        <v>0</v>
      </c>
    </row>
    <row r="302" spans="1:12">
      <c r="A302" s="56" t="s">
        <v>38</v>
      </c>
      <c r="B302" s="134" t="s">
        <v>396</v>
      </c>
      <c r="C302" s="31" t="s">
        <v>12</v>
      </c>
      <c r="D302" s="27" t="s">
        <v>3</v>
      </c>
      <c r="E302" s="26">
        <v>1</v>
      </c>
      <c r="F302" s="161">
        <v>1265</v>
      </c>
      <c r="G302" s="49">
        <f>F302*24</f>
        <v>30360</v>
      </c>
      <c r="H302" s="28">
        <f t="shared" si="26"/>
        <v>1265</v>
      </c>
      <c r="I302" s="28">
        <f t="shared" si="26"/>
        <v>30360</v>
      </c>
      <c r="J302" s="29"/>
      <c r="K302" s="29"/>
      <c r="L302" s="30">
        <f t="shared" si="27"/>
        <v>0</v>
      </c>
    </row>
    <row r="303" spans="1:12">
      <c r="A303" s="56" t="s">
        <v>38</v>
      </c>
      <c r="B303" s="134" t="s">
        <v>397</v>
      </c>
      <c r="C303" s="82" t="s">
        <v>12</v>
      </c>
      <c r="D303" s="27" t="s">
        <v>3</v>
      </c>
      <c r="E303" s="43">
        <v>1</v>
      </c>
      <c r="F303" s="161">
        <v>1287</v>
      </c>
      <c r="G303" s="49">
        <f>F303*24</f>
        <v>30888</v>
      </c>
      <c r="H303" s="28">
        <f>F303*(1-$H$10)</f>
        <v>1287</v>
      </c>
      <c r="I303" s="28">
        <f>G303*(1-$H$10)</f>
        <v>30888</v>
      </c>
      <c r="J303" s="29"/>
      <c r="K303" s="29"/>
      <c r="L303" s="30">
        <f>(J303*H303*E303)+(K303*I303)</f>
        <v>0</v>
      </c>
    </row>
    <row r="304" spans="1:12">
      <c r="A304" s="56" t="s">
        <v>38</v>
      </c>
      <c r="B304" s="134" t="s">
        <v>398</v>
      </c>
      <c r="C304" s="31" t="s">
        <v>12</v>
      </c>
      <c r="D304" s="27" t="s">
        <v>3</v>
      </c>
      <c r="E304" s="26">
        <v>1</v>
      </c>
      <c r="F304" s="161">
        <v>1067</v>
      </c>
      <c r="G304" s="49">
        <f>F304*24</f>
        <v>25608</v>
      </c>
      <c r="H304" s="28">
        <f t="shared" si="26"/>
        <v>1067</v>
      </c>
      <c r="I304" s="28">
        <f t="shared" si="26"/>
        <v>25608</v>
      </c>
      <c r="J304" s="29"/>
      <c r="K304" s="29"/>
      <c r="L304" s="30">
        <f t="shared" si="27"/>
        <v>0</v>
      </c>
    </row>
    <row r="305" spans="1:12">
      <c r="A305" s="56" t="s">
        <v>38</v>
      </c>
      <c r="B305" s="134" t="s">
        <v>399</v>
      </c>
      <c r="C305" s="31" t="s">
        <v>12</v>
      </c>
      <c r="D305" s="27" t="s">
        <v>3</v>
      </c>
      <c r="E305" s="26">
        <v>1</v>
      </c>
      <c r="F305" s="161">
        <v>1225</v>
      </c>
      <c r="G305" s="49">
        <f t="shared" si="25"/>
        <v>29400</v>
      </c>
      <c r="H305" s="28">
        <f t="shared" si="26"/>
        <v>1225</v>
      </c>
      <c r="I305" s="28">
        <f t="shared" si="26"/>
        <v>29400</v>
      </c>
      <c r="J305" s="29"/>
      <c r="K305" s="29"/>
      <c r="L305" s="30">
        <f t="shared" si="27"/>
        <v>0</v>
      </c>
    </row>
    <row r="306" spans="1:12">
      <c r="A306" s="56" t="s">
        <v>38</v>
      </c>
      <c r="B306" s="134" t="s">
        <v>403</v>
      </c>
      <c r="C306" s="31" t="s">
        <v>12</v>
      </c>
      <c r="D306" s="27" t="s">
        <v>3</v>
      </c>
      <c r="E306" s="26">
        <v>1</v>
      </c>
      <c r="F306" s="161">
        <v>1225</v>
      </c>
      <c r="G306" s="49">
        <f t="shared" si="25"/>
        <v>29400</v>
      </c>
      <c r="H306" s="28">
        <f t="shared" si="26"/>
        <v>1225</v>
      </c>
      <c r="I306" s="28">
        <f t="shared" si="26"/>
        <v>29400</v>
      </c>
      <c r="J306" s="29"/>
      <c r="K306" s="29"/>
      <c r="L306" s="30">
        <f t="shared" si="27"/>
        <v>0</v>
      </c>
    </row>
    <row r="307" spans="1:12">
      <c r="A307" s="64" t="s">
        <v>38</v>
      </c>
      <c r="B307" s="142" t="s">
        <v>404</v>
      </c>
      <c r="C307" s="31" t="s">
        <v>12</v>
      </c>
      <c r="D307" s="65" t="s">
        <v>3</v>
      </c>
      <c r="E307" s="26">
        <v>1</v>
      </c>
      <c r="F307" s="161">
        <v>979.00000000000011</v>
      </c>
      <c r="G307" s="167">
        <f t="shared" si="25"/>
        <v>23496.000000000004</v>
      </c>
      <c r="H307" s="28">
        <f t="shared" si="26"/>
        <v>979.00000000000011</v>
      </c>
      <c r="I307" s="28">
        <f t="shared" si="26"/>
        <v>23496.000000000004</v>
      </c>
      <c r="J307" s="29"/>
      <c r="K307" s="29"/>
      <c r="L307" s="30">
        <f t="shared" si="27"/>
        <v>0</v>
      </c>
    </row>
    <row r="308" spans="1:12">
      <c r="A308" s="56" t="s">
        <v>38</v>
      </c>
      <c r="B308" s="134" t="s">
        <v>402</v>
      </c>
      <c r="C308" s="31" t="s">
        <v>12</v>
      </c>
      <c r="D308" s="27" t="s">
        <v>3</v>
      </c>
      <c r="E308" s="26">
        <v>1</v>
      </c>
      <c r="F308" s="161">
        <v>1225</v>
      </c>
      <c r="G308" s="49">
        <f t="shared" si="25"/>
        <v>29400</v>
      </c>
      <c r="H308" s="28">
        <f t="shared" si="26"/>
        <v>1225</v>
      </c>
      <c r="I308" s="28">
        <f t="shared" si="26"/>
        <v>29400</v>
      </c>
      <c r="J308" s="29"/>
      <c r="K308" s="29"/>
      <c r="L308" s="30">
        <f t="shared" si="27"/>
        <v>0</v>
      </c>
    </row>
    <row r="309" spans="1:12">
      <c r="A309" s="56" t="s">
        <v>38</v>
      </c>
      <c r="B309" s="134" t="s">
        <v>401</v>
      </c>
      <c r="C309" s="31" t="s">
        <v>12</v>
      </c>
      <c r="D309" s="27" t="s">
        <v>3</v>
      </c>
      <c r="E309" s="43">
        <v>1</v>
      </c>
      <c r="F309" s="161">
        <v>1225</v>
      </c>
      <c r="G309" s="49">
        <f t="shared" si="25"/>
        <v>29400</v>
      </c>
      <c r="H309" s="28">
        <f t="shared" si="26"/>
        <v>1225</v>
      </c>
      <c r="I309" s="28">
        <f t="shared" si="26"/>
        <v>29400</v>
      </c>
      <c r="J309" s="29"/>
      <c r="K309" s="29"/>
      <c r="L309" s="30">
        <f t="shared" si="27"/>
        <v>0</v>
      </c>
    </row>
    <row r="310" spans="1:12" ht="15.75" thickBot="1">
      <c r="A310" s="66" t="s">
        <v>38</v>
      </c>
      <c r="B310" s="141" t="s">
        <v>400</v>
      </c>
      <c r="C310" s="74" t="s">
        <v>12</v>
      </c>
      <c r="D310" s="38" t="s">
        <v>3</v>
      </c>
      <c r="E310" s="54">
        <v>1</v>
      </c>
      <c r="F310" s="161">
        <v>1225</v>
      </c>
      <c r="G310" s="93">
        <f t="shared" si="25"/>
        <v>29400</v>
      </c>
      <c r="H310" s="39">
        <f t="shared" si="26"/>
        <v>1225</v>
      </c>
      <c r="I310" s="39">
        <f t="shared" si="26"/>
        <v>29400</v>
      </c>
      <c r="J310" s="157"/>
      <c r="K310" s="157"/>
      <c r="L310" s="40">
        <f t="shared" si="27"/>
        <v>0</v>
      </c>
    </row>
    <row r="311" spans="1:12" ht="15.75">
      <c r="B311" s="136" t="s">
        <v>39</v>
      </c>
      <c r="C311" s="136"/>
      <c r="D311" s="136"/>
      <c r="E311" s="136"/>
      <c r="F311" s="136"/>
      <c r="G311" s="166"/>
      <c r="H311" s="21"/>
      <c r="I311" s="21"/>
      <c r="J311" s="22"/>
      <c r="K311" s="22"/>
      <c r="L311" s="22"/>
    </row>
    <row r="312" spans="1:12">
      <c r="A312" s="67" t="s">
        <v>8</v>
      </c>
      <c r="B312" s="134" t="s">
        <v>405</v>
      </c>
      <c r="C312" s="63"/>
      <c r="D312" s="68" t="s">
        <v>40</v>
      </c>
      <c r="E312" s="43">
        <v>1</v>
      </c>
      <c r="F312" s="91">
        <v>1490</v>
      </c>
      <c r="G312" s="45">
        <f t="shared" ref="G312:G362" si="41">F312*9</f>
        <v>13410</v>
      </c>
      <c r="H312" s="28">
        <f t="shared" ref="H312:I362" si="42">F312*(1-$H$10)</f>
        <v>1490</v>
      </c>
      <c r="I312" s="28">
        <f t="shared" si="42"/>
        <v>13410</v>
      </c>
      <c r="J312" s="29"/>
      <c r="K312" s="29"/>
      <c r="L312" s="30">
        <f t="shared" ref="L312:L362" si="43">(J312*H312*E312)+(K312*I312)</f>
        <v>0</v>
      </c>
    </row>
    <row r="313" spans="1:12">
      <c r="A313" s="67" t="s">
        <v>8</v>
      </c>
      <c r="B313" s="134" t="s">
        <v>406</v>
      </c>
      <c r="C313" s="61"/>
      <c r="D313" s="69" t="s">
        <v>40</v>
      </c>
      <c r="E313" s="26">
        <v>1</v>
      </c>
      <c r="F313" s="91">
        <v>1660</v>
      </c>
      <c r="G313" s="45">
        <f t="shared" si="41"/>
        <v>14940</v>
      </c>
      <c r="H313" s="28">
        <f t="shared" si="42"/>
        <v>1660</v>
      </c>
      <c r="I313" s="28">
        <f t="shared" si="42"/>
        <v>14940</v>
      </c>
      <c r="J313" s="29"/>
      <c r="K313" s="29"/>
      <c r="L313" s="30">
        <f t="shared" si="43"/>
        <v>0</v>
      </c>
    </row>
    <row r="314" spans="1:12">
      <c r="A314" s="67" t="s">
        <v>8</v>
      </c>
      <c r="B314" s="142" t="s">
        <v>407</v>
      </c>
      <c r="C314" s="31" t="s">
        <v>12</v>
      </c>
      <c r="D314" s="69" t="s">
        <v>40</v>
      </c>
      <c r="E314" s="26">
        <v>1</v>
      </c>
      <c r="F314" s="91">
        <v>1455</v>
      </c>
      <c r="G314" s="45">
        <f t="shared" si="41"/>
        <v>13095</v>
      </c>
      <c r="H314" s="28">
        <f t="shared" si="42"/>
        <v>1455</v>
      </c>
      <c r="I314" s="28">
        <f t="shared" si="42"/>
        <v>13095</v>
      </c>
      <c r="J314" s="29"/>
      <c r="K314" s="29"/>
      <c r="L314" s="30">
        <f t="shared" si="43"/>
        <v>0</v>
      </c>
    </row>
    <row r="315" spans="1:12" ht="27">
      <c r="A315" s="67" t="s">
        <v>8</v>
      </c>
      <c r="B315" s="134" t="s">
        <v>408</v>
      </c>
      <c r="C315" s="47"/>
      <c r="D315" s="69" t="s">
        <v>40</v>
      </c>
      <c r="E315" s="26">
        <v>1</v>
      </c>
      <c r="F315" s="91">
        <v>1455</v>
      </c>
      <c r="G315" s="45">
        <f t="shared" si="41"/>
        <v>13095</v>
      </c>
      <c r="H315" s="28">
        <f t="shared" si="42"/>
        <v>1455</v>
      </c>
      <c r="I315" s="28">
        <f t="shared" si="42"/>
        <v>13095</v>
      </c>
      <c r="J315" s="29"/>
      <c r="K315" s="29"/>
      <c r="L315" s="30">
        <f t="shared" si="43"/>
        <v>0</v>
      </c>
    </row>
    <row r="316" spans="1:12" ht="27">
      <c r="A316" s="67" t="s">
        <v>8</v>
      </c>
      <c r="B316" s="134" t="s">
        <v>409</v>
      </c>
      <c r="C316" s="47"/>
      <c r="D316" s="69" t="s">
        <v>40</v>
      </c>
      <c r="E316" s="26">
        <v>1</v>
      </c>
      <c r="F316" s="91">
        <v>1455</v>
      </c>
      <c r="G316" s="45">
        <f t="shared" si="41"/>
        <v>13095</v>
      </c>
      <c r="H316" s="28">
        <f t="shared" si="42"/>
        <v>1455</v>
      </c>
      <c r="I316" s="28">
        <f t="shared" si="42"/>
        <v>13095</v>
      </c>
      <c r="J316" s="29"/>
      <c r="K316" s="29"/>
      <c r="L316" s="30">
        <f t="shared" si="43"/>
        <v>0</v>
      </c>
    </row>
    <row r="317" spans="1:12">
      <c r="A317" s="67" t="s">
        <v>8</v>
      </c>
      <c r="B317" s="143" t="s">
        <v>410</v>
      </c>
      <c r="C317" s="31" t="s">
        <v>12</v>
      </c>
      <c r="D317" s="69" t="s">
        <v>40</v>
      </c>
      <c r="E317" s="26">
        <v>1</v>
      </c>
      <c r="F317" s="91">
        <v>1455</v>
      </c>
      <c r="G317" s="45">
        <f t="shared" si="41"/>
        <v>13095</v>
      </c>
      <c r="H317" s="28">
        <f t="shared" si="42"/>
        <v>1455</v>
      </c>
      <c r="I317" s="28">
        <f t="shared" si="42"/>
        <v>13095</v>
      </c>
      <c r="J317" s="29"/>
      <c r="K317" s="29"/>
      <c r="L317" s="30">
        <f t="shared" si="43"/>
        <v>0</v>
      </c>
    </row>
    <row r="318" spans="1:12">
      <c r="A318" s="67" t="s">
        <v>8</v>
      </c>
      <c r="B318" s="134" t="s">
        <v>411</v>
      </c>
      <c r="C318" s="63"/>
      <c r="D318" s="69" t="s">
        <v>40</v>
      </c>
      <c r="E318" s="26">
        <v>1</v>
      </c>
      <c r="F318" s="91">
        <v>1490</v>
      </c>
      <c r="G318" s="45">
        <f t="shared" si="41"/>
        <v>13410</v>
      </c>
      <c r="H318" s="28">
        <f t="shared" si="42"/>
        <v>1490</v>
      </c>
      <c r="I318" s="28">
        <f t="shared" si="42"/>
        <v>13410</v>
      </c>
      <c r="J318" s="29"/>
      <c r="K318" s="29"/>
      <c r="L318" s="30">
        <f t="shared" si="43"/>
        <v>0</v>
      </c>
    </row>
    <row r="319" spans="1:12" ht="27">
      <c r="A319" s="67" t="s">
        <v>8</v>
      </c>
      <c r="B319" s="142" t="s">
        <v>412</v>
      </c>
      <c r="C319" s="61"/>
      <c r="D319" s="69" t="s">
        <v>40</v>
      </c>
      <c r="E319" s="26">
        <v>1</v>
      </c>
      <c r="F319" s="91">
        <v>1455</v>
      </c>
      <c r="G319" s="45">
        <f t="shared" si="41"/>
        <v>13095</v>
      </c>
      <c r="H319" s="28">
        <f t="shared" si="42"/>
        <v>1455</v>
      </c>
      <c r="I319" s="28">
        <f t="shared" si="42"/>
        <v>13095</v>
      </c>
      <c r="J319" s="29"/>
      <c r="K319" s="29"/>
      <c r="L319" s="30">
        <f t="shared" si="43"/>
        <v>0</v>
      </c>
    </row>
    <row r="320" spans="1:12" ht="27">
      <c r="A320" s="67" t="s">
        <v>8</v>
      </c>
      <c r="B320" s="142" t="s">
        <v>413</v>
      </c>
      <c r="C320" s="61"/>
      <c r="D320" s="69" t="s">
        <v>40</v>
      </c>
      <c r="E320" s="26">
        <v>1</v>
      </c>
      <c r="F320" s="91">
        <v>1455</v>
      </c>
      <c r="G320" s="45">
        <f t="shared" si="41"/>
        <v>13095</v>
      </c>
      <c r="H320" s="28">
        <f t="shared" si="42"/>
        <v>1455</v>
      </c>
      <c r="I320" s="28">
        <f t="shared" si="42"/>
        <v>13095</v>
      </c>
      <c r="J320" s="29"/>
      <c r="K320" s="29"/>
      <c r="L320" s="30">
        <f t="shared" si="43"/>
        <v>0</v>
      </c>
    </row>
    <row r="321" spans="1:12" ht="27">
      <c r="A321" s="67" t="s">
        <v>8</v>
      </c>
      <c r="B321" s="142" t="s">
        <v>414</v>
      </c>
      <c r="C321" s="61"/>
      <c r="D321" s="69" t="s">
        <v>40</v>
      </c>
      <c r="E321" s="26">
        <v>1</v>
      </c>
      <c r="F321" s="91">
        <v>1455</v>
      </c>
      <c r="G321" s="45">
        <f t="shared" si="41"/>
        <v>13095</v>
      </c>
      <c r="H321" s="28">
        <f t="shared" si="42"/>
        <v>1455</v>
      </c>
      <c r="I321" s="28">
        <f t="shared" si="42"/>
        <v>13095</v>
      </c>
      <c r="J321" s="29"/>
      <c r="K321" s="29"/>
      <c r="L321" s="30">
        <f t="shared" si="43"/>
        <v>0</v>
      </c>
    </row>
    <row r="322" spans="1:12" ht="27">
      <c r="A322" s="67" t="s">
        <v>8</v>
      </c>
      <c r="B322" s="144" t="s">
        <v>415</v>
      </c>
      <c r="C322" s="61"/>
      <c r="D322" s="69" t="s">
        <v>40</v>
      </c>
      <c r="E322" s="26">
        <v>1</v>
      </c>
      <c r="F322" s="91">
        <v>1570</v>
      </c>
      <c r="G322" s="45">
        <f t="shared" si="41"/>
        <v>14130</v>
      </c>
      <c r="H322" s="28">
        <f t="shared" si="42"/>
        <v>1570</v>
      </c>
      <c r="I322" s="28">
        <f t="shared" si="42"/>
        <v>14130</v>
      </c>
      <c r="J322" s="29"/>
      <c r="K322" s="29"/>
      <c r="L322" s="30">
        <f t="shared" si="43"/>
        <v>0</v>
      </c>
    </row>
    <row r="323" spans="1:12" ht="27">
      <c r="A323" s="67" t="s">
        <v>8</v>
      </c>
      <c r="B323" s="134" t="s">
        <v>416</v>
      </c>
      <c r="C323" s="47"/>
      <c r="D323" s="69" t="s">
        <v>40</v>
      </c>
      <c r="E323" s="26">
        <v>1</v>
      </c>
      <c r="F323" s="91">
        <v>1570</v>
      </c>
      <c r="G323" s="45">
        <f t="shared" si="41"/>
        <v>14130</v>
      </c>
      <c r="H323" s="28">
        <f t="shared" si="42"/>
        <v>1570</v>
      </c>
      <c r="I323" s="28">
        <f t="shared" si="42"/>
        <v>14130</v>
      </c>
      <c r="J323" s="29"/>
      <c r="K323" s="29"/>
      <c r="L323" s="30">
        <f t="shared" si="43"/>
        <v>0</v>
      </c>
    </row>
    <row r="324" spans="1:12" ht="27">
      <c r="A324" s="67" t="s">
        <v>8</v>
      </c>
      <c r="B324" s="134" t="s">
        <v>417</v>
      </c>
      <c r="C324" s="59"/>
      <c r="D324" s="69" t="s">
        <v>40</v>
      </c>
      <c r="E324" s="26">
        <v>1</v>
      </c>
      <c r="F324" s="91">
        <v>1455</v>
      </c>
      <c r="G324" s="45">
        <f t="shared" si="41"/>
        <v>13095</v>
      </c>
      <c r="H324" s="28">
        <f t="shared" si="42"/>
        <v>1455</v>
      </c>
      <c r="I324" s="28">
        <f t="shared" si="42"/>
        <v>13095</v>
      </c>
      <c r="J324" s="29"/>
      <c r="K324" s="29"/>
      <c r="L324" s="30">
        <f t="shared" si="43"/>
        <v>0</v>
      </c>
    </row>
    <row r="325" spans="1:12">
      <c r="A325" s="67" t="s">
        <v>8</v>
      </c>
      <c r="B325" s="134" t="s">
        <v>418</v>
      </c>
      <c r="C325" s="31" t="s">
        <v>12</v>
      </c>
      <c r="D325" s="69" t="s">
        <v>40</v>
      </c>
      <c r="E325" s="26">
        <v>1</v>
      </c>
      <c r="F325" s="91">
        <v>1580</v>
      </c>
      <c r="G325" s="45">
        <f t="shared" si="41"/>
        <v>14220</v>
      </c>
      <c r="H325" s="28">
        <f t="shared" si="42"/>
        <v>1580</v>
      </c>
      <c r="I325" s="28">
        <f t="shared" si="42"/>
        <v>14220</v>
      </c>
      <c r="J325" s="29"/>
      <c r="K325" s="29"/>
      <c r="L325" s="30">
        <f t="shared" si="43"/>
        <v>0</v>
      </c>
    </row>
    <row r="326" spans="1:12">
      <c r="A326" s="67" t="s">
        <v>8</v>
      </c>
      <c r="B326" s="134" t="s">
        <v>419</v>
      </c>
      <c r="C326" s="63"/>
      <c r="D326" s="69" t="s">
        <v>40</v>
      </c>
      <c r="E326" s="26">
        <v>1</v>
      </c>
      <c r="F326" s="91">
        <v>1580</v>
      </c>
      <c r="G326" s="45">
        <f t="shared" si="41"/>
        <v>14220</v>
      </c>
      <c r="H326" s="28">
        <f t="shared" si="42"/>
        <v>1580</v>
      </c>
      <c r="I326" s="28">
        <f t="shared" si="42"/>
        <v>14220</v>
      </c>
      <c r="J326" s="29"/>
      <c r="K326" s="29"/>
      <c r="L326" s="30">
        <f t="shared" si="43"/>
        <v>0</v>
      </c>
    </row>
    <row r="327" spans="1:12">
      <c r="A327" s="67" t="s">
        <v>8</v>
      </c>
      <c r="B327" s="134" t="s">
        <v>420</v>
      </c>
      <c r="C327" s="63"/>
      <c r="D327" s="69" t="s">
        <v>40</v>
      </c>
      <c r="E327" s="26">
        <v>1</v>
      </c>
      <c r="F327" s="91">
        <v>1580</v>
      </c>
      <c r="G327" s="45">
        <f t="shared" si="41"/>
        <v>14220</v>
      </c>
      <c r="H327" s="28">
        <f t="shared" si="42"/>
        <v>1580</v>
      </c>
      <c r="I327" s="28">
        <f t="shared" si="42"/>
        <v>14220</v>
      </c>
      <c r="J327" s="29"/>
      <c r="K327" s="29"/>
      <c r="L327" s="30">
        <f t="shared" si="43"/>
        <v>0</v>
      </c>
    </row>
    <row r="328" spans="1:12" ht="27">
      <c r="A328" s="67" t="s">
        <v>8</v>
      </c>
      <c r="B328" s="134" t="s">
        <v>421</v>
      </c>
      <c r="C328" s="47"/>
      <c r="D328" s="69" t="s">
        <v>40</v>
      </c>
      <c r="E328" s="26">
        <v>1</v>
      </c>
      <c r="F328" s="91">
        <v>1455</v>
      </c>
      <c r="G328" s="45">
        <f t="shared" si="41"/>
        <v>13095</v>
      </c>
      <c r="H328" s="28">
        <f t="shared" si="42"/>
        <v>1455</v>
      </c>
      <c r="I328" s="28">
        <f t="shared" si="42"/>
        <v>13095</v>
      </c>
      <c r="J328" s="29"/>
      <c r="K328" s="29"/>
      <c r="L328" s="30">
        <f t="shared" si="43"/>
        <v>0</v>
      </c>
    </row>
    <row r="329" spans="1:12">
      <c r="A329" s="67" t="s">
        <v>8</v>
      </c>
      <c r="B329" s="142" t="s">
        <v>422</v>
      </c>
      <c r="C329" s="47"/>
      <c r="D329" s="69" t="s">
        <v>40</v>
      </c>
      <c r="E329" s="26">
        <v>1</v>
      </c>
      <c r="F329" s="91">
        <v>1455</v>
      </c>
      <c r="G329" s="45">
        <f t="shared" si="41"/>
        <v>13095</v>
      </c>
      <c r="H329" s="28">
        <f t="shared" si="42"/>
        <v>1455</v>
      </c>
      <c r="I329" s="28">
        <f t="shared" si="42"/>
        <v>13095</v>
      </c>
      <c r="J329" s="29"/>
      <c r="K329" s="29"/>
      <c r="L329" s="30">
        <f t="shared" si="43"/>
        <v>0</v>
      </c>
    </row>
    <row r="330" spans="1:12">
      <c r="A330" s="67" t="s">
        <v>8</v>
      </c>
      <c r="B330" s="142" t="s">
        <v>423</v>
      </c>
      <c r="C330" s="31" t="s">
        <v>12</v>
      </c>
      <c r="D330" s="69" t="s">
        <v>40</v>
      </c>
      <c r="E330" s="26">
        <v>1</v>
      </c>
      <c r="F330" s="91">
        <v>1455</v>
      </c>
      <c r="G330" s="45">
        <f t="shared" si="41"/>
        <v>13095</v>
      </c>
      <c r="H330" s="28">
        <f t="shared" si="42"/>
        <v>1455</v>
      </c>
      <c r="I330" s="28">
        <f t="shared" si="42"/>
        <v>13095</v>
      </c>
      <c r="J330" s="29"/>
      <c r="K330" s="29"/>
      <c r="L330" s="30">
        <f t="shared" si="43"/>
        <v>0</v>
      </c>
    </row>
    <row r="331" spans="1:12">
      <c r="A331" s="67" t="s">
        <v>8</v>
      </c>
      <c r="B331" s="134" t="s">
        <v>424</v>
      </c>
      <c r="C331" s="61"/>
      <c r="D331" s="69" t="s">
        <v>40</v>
      </c>
      <c r="E331" s="26">
        <v>1</v>
      </c>
      <c r="F331" s="91">
        <v>1455</v>
      </c>
      <c r="G331" s="45">
        <f t="shared" si="41"/>
        <v>13095</v>
      </c>
      <c r="H331" s="28">
        <f t="shared" si="42"/>
        <v>1455</v>
      </c>
      <c r="I331" s="28">
        <f t="shared" si="42"/>
        <v>13095</v>
      </c>
      <c r="J331" s="29"/>
      <c r="K331" s="29"/>
      <c r="L331" s="30">
        <f t="shared" si="43"/>
        <v>0</v>
      </c>
    </row>
    <row r="332" spans="1:12">
      <c r="A332" s="67" t="s">
        <v>8</v>
      </c>
      <c r="B332" s="142" t="s">
        <v>425</v>
      </c>
      <c r="C332" s="31" t="s">
        <v>12</v>
      </c>
      <c r="D332" s="69" t="s">
        <v>40</v>
      </c>
      <c r="E332" s="26">
        <v>1</v>
      </c>
      <c r="F332" s="91">
        <v>1455</v>
      </c>
      <c r="G332" s="45">
        <f t="shared" si="41"/>
        <v>13095</v>
      </c>
      <c r="H332" s="28">
        <f t="shared" si="42"/>
        <v>1455</v>
      </c>
      <c r="I332" s="28">
        <f t="shared" si="42"/>
        <v>13095</v>
      </c>
      <c r="J332" s="29"/>
      <c r="K332" s="29"/>
      <c r="L332" s="30">
        <f t="shared" si="43"/>
        <v>0</v>
      </c>
    </row>
    <row r="333" spans="1:12">
      <c r="A333" s="67" t="s">
        <v>8</v>
      </c>
      <c r="B333" s="142" t="s">
        <v>426</v>
      </c>
      <c r="C333" s="31" t="s">
        <v>12</v>
      </c>
      <c r="D333" s="69" t="s">
        <v>40</v>
      </c>
      <c r="E333" s="26">
        <v>1</v>
      </c>
      <c r="F333" s="91">
        <v>1455</v>
      </c>
      <c r="G333" s="45">
        <f t="shared" si="41"/>
        <v>13095</v>
      </c>
      <c r="H333" s="28">
        <f t="shared" si="42"/>
        <v>1455</v>
      </c>
      <c r="I333" s="28">
        <f t="shared" si="42"/>
        <v>13095</v>
      </c>
      <c r="J333" s="29"/>
      <c r="K333" s="29"/>
      <c r="L333" s="30">
        <f t="shared" si="43"/>
        <v>0</v>
      </c>
    </row>
    <row r="334" spans="1:12" ht="27">
      <c r="A334" s="67" t="s">
        <v>8</v>
      </c>
      <c r="B334" s="134" t="s">
        <v>427</v>
      </c>
      <c r="C334" s="31" t="s">
        <v>12</v>
      </c>
      <c r="D334" s="69" t="s">
        <v>40</v>
      </c>
      <c r="E334" s="26">
        <v>1</v>
      </c>
      <c r="F334" s="91">
        <v>1700</v>
      </c>
      <c r="G334" s="45">
        <f t="shared" si="41"/>
        <v>15300</v>
      </c>
      <c r="H334" s="28">
        <f t="shared" si="42"/>
        <v>1700</v>
      </c>
      <c r="I334" s="28">
        <f t="shared" si="42"/>
        <v>15300</v>
      </c>
      <c r="J334" s="29"/>
      <c r="K334" s="29"/>
      <c r="L334" s="30">
        <f t="shared" si="43"/>
        <v>0</v>
      </c>
    </row>
    <row r="335" spans="1:12">
      <c r="A335" s="67" t="s">
        <v>8</v>
      </c>
      <c r="B335" s="142" t="s">
        <v>428</v>
      </c>
      <c r="C335" s="31" t="s">
        <v>12</v>
      </c>
      <c r="D335" s="69" t="s">
        <v>40</v>
      </c>
      <c r="E335" s="26">
        <v>1</v>
      </c>
      <c r="F335" s="91">
        <v>1610</v>
      </c>
      <c r="G335" s="45">
        <f t="shared" si="41"/>
        <v>14490</v>
      </c>
      <c r="H335" s="28">
        <f t="shared" si="42"/>
        <v>1610</v>
      </c>
      <c r="I335" s="28">
        <f t="shared" si="42"/>
        <v>14490</v>
      </c>
      <c r="J335" s="29"/>
      <c r="K335" s="29"/>
      <c r="L335" s="30">
        <f t="shared" si="43"/>
        <v>0</v>
      </c>
    </row>
    <row r="336" spans="1:12" ht="27">
      <c r="A336" s="67" t="s">
        <v>8</v>
      </c>
      <c r="B336" s="184" t="s">
        <v>429</v>
      </c>
      <c r="C336" s="31"/>
      <c r="D336" s="69" t="s">
        <v>40</v>
      </c>
      <c r="E336" s="26">
        <v>1</v>
      </c>
      <c r="F336" s="91">
        <v>1800</v>
      </c>
      <c r="G336" s="45">
        <f>F336*9</f>
        <v>16200</v>
      </c>
      <c r="H336" s="28">
        <f>F336*(1-$H$10)</f>
        <v>1800</v>
      </c>
      <c r="I336" s="28">
        <f>G336*(1-$H$10)</f>
        <v>16200</v>
      </c>
      <c r="J336" s="29"/>
      <c r="K336" s="29"/>
      <c r="L336" s="30">
        <f t="shared" si="43"/>
        <v>0</v>
      </c>
    </row>
    <row r="337" spans="1:12">
      <c r="A337" s="67" t="s">
        <v>8</v>
      </c>
      <c r="B337" s="184" t="s">
        <v>430</v>
      </c>
      <c r="C337" s="59"/>
      <c r="D337" s="69" t="s">
        <v>40</v>
      </c>
      <c r="E337" s="26">
        <v>1</v>
      </c>
      <c r="F337" s="91">
        <v>1650</v>
      </c>
      <c r="G337" s="45">
        <f t="shared" si="41"/>
        <v>14850</v>
      </c>
      <c r="H337" s="28">
        <f t="shared" si="42"/>
        <v>1650</v>
      </c>
      <c r="I337" s="28">
        <f t="shared" si="42"/>
        <v>14850</v>
      </c>
      <c r="J337" s="29"/>
      <c r="K337" s="29"/>
      <c r="L337" s="30">
        <f t="shared" si="43"/>
        <v>0</v>
      </c>
    </row>
    <row r="338" spans="1:12">
      <c r="A338" s="67" t="s">
        <v>8</v>
      </c>
      <c r="B338" s="33" t="s">
        <v>502</v>
      </c>
      <c r="C338" s="59"/>
      <c r="D338" s="69" t="s">
        <v>40</v>
      </c>
      <c r="E338" s="26">
        <v>1</v>
      </c>
      <c r="F338" s="91">
        <v>1610</v>
      </c>
      <c r="G338" s="45">
        <f t="shared" ref="G338" si="44">F338*9</f>
        <v>14490</v>
      </c>
      <c r="H338" s="28">
        <f t="shared" ref="H338" si="45">F338*(1-$H$10)</f>
        <v>1610</v>
      </c>
      <c r="I338" s="28">
        <f t="shared" ref="I338" si="46">G338*(1-$H$10)</f>
        <v>14490</v>
      </c>
      <c r="J338" s="29"/>
      <c r="K338" s="29"/>
      <c r="L338" s="30">
        <f t="shared" ref="L338" si="47">(J338*H338*E338)+(K338*I338)</f>
        <v>0</v>
      </c>
    </row>
    <row r="339" spans="1:12">
      <c r="A339" s="67" t="s">
        <v>8</v>
      </c>
      <c r="B339" s="33" t="s">
        <v>503</v>
      </c>
      <c r="C339" s="59"/>
      <c r="D339" s="69" t="s">
        <v>40</v>
      </c>
      <c r="E339" s="26">
        <v>1</v>
      </c>
      <c r="F339" s="91">
        <v>1610</v>
      </c>
      <c r="G339" s="45">
        <f t="shared" ref="G339" si="48">F339*9</f>
        <v>14490</v>
      </c>
      <c r="H339" s="28">
        <f t="shared" ref="H339" si="49">F339*(1-$H$10)</f>
        <v>1610</v>
      </c>
      <c r="I339" s="28">
        <f t="shared" ref="I339" si="50">G339*(1-$H$10)</f>
        <v>14490</v>
      </c>
      <c r="J339" s="29"/>
      <c r="K339" s="29"/>
      <c r="L339" s="30">
        <f t="shared" ref="L339" si="51">(J339*H339*E339)+(K339*I339)</f>
        <v>0</v>
      </c>
    </row>
    <row r="340" spans="1:12">
      <c r="A340" s="67" t="s">
        <v>8</v>
      </c>
      <c r="B340" s="134" t="s">
        <v>431</v>
      </c>
      <c r="C340" s="31" t="s">
        <v>12</v>
      </c>
      <c r="D340" s="69" t="s">
        <v>40</v>
      </c>
      <c r="E340" s="26">
        <v>1</v>
      </c>
      <c r="F340" s="91">
        <v>1455</v>
      </c>
      <c r="G340" s="45">
        <f t="shared" si="41"/>
        <v>13095</v>
      </c>
      <c r="H340" s="28">
        <f t="shared" si="42"/>
        <v>1455</v>
      </c>
      <c r="I340" s="28">
        <f t="shared" si="42"/>
        <v>13095</v>
      </c>
      <c r="J340" s="29"/>
      <c r="K340" s="29"/>
      <c r="L340" s="30">
        <f t="shared" si="43"/>
        <v>0</v>
      </c>
    </row>
    <row r="341" spans="1:12">
      <c r="A341" s="67" t="s">
        <v>8</v>
      </c>
      <c r="B341" s="134" t="s">
        <v>432</v>
      </c>
      <c r="C341" s="31" t="s">
        <v>12</v>
      </c>
      <c r="D341" s="69" t="s">
        <v>40</v>
      </c>
      <c r="E341" s="26">
        <v>1</v>
      </c>
      <c r="F341" s="91">
        <v>1580</v>
      </c>
      <c r="G341" s="45">
        <f t="shared" si="41"/>
        <v>14220</v>
      </c>
      <c r="H341" s="28">
        <f t="shared" si="42"/>
        <v>1580</v>
      </c>
      <c r="I341" s="28">
        <f t="shared" si="42"/>
        <v>14220</v>
      </c>
      <c r="J341" s="29"/>
      <c r="K341" s="29"/>
      <c r="L341" s="30">
        <f t="shared" si="43"/>
        <v>0</v>
      </c>
    </row>
    <row r="342" spans="1:12">
      <c r="A342" s="67" t="s">
        <v>8</v>
      </c>
      <c r="B342" s="142" t="s">
        <v>433</v>
      </c>
      <c r="C342" s="31" t="s">
        <v>12</v>
      </c>
      <c r="D342" s="69" t="s">
        <v>40</v>
      </c>
      <c r="E342" s="26">
        <v>1</v>
      </c>
      <c r="F342" s="91">
        <v>1580</v>
      </c>
      <c r="G342" s="45">
        <f t="shared" si="41"/>
        <v>14220</v>
      </c>
      <c r="H342" s="28">
        <f t="shared" si="42"/>
        <v>1580</v>
      </c>
      <c r="I342" s="28">
        <f t="shared" si="42"/>
        <v>14220</v>
      </c>
      <c r="J342" s="29"/>
      <c r="K342" s="29"/>
      <c r="L342" s="30">
        <f t="shared" si="43"/>
        <v>0</v>
      </c>
    </row>
    <row r="343" spans="1:12">
      <c r="A343" s="67" t="s">
        <v>8</v>
      </c>
      <c r="B343" s="142" t="s">
        <v>434</v>
      </c>
      <c r="C343" s="59"/>
      <c r="D343" s="69" t="s">
        <v>40</v>
      </c>
      <c r="E343" s="26">
        <v>1</v>
      </c>
      <c r="F343" s="91">
        <v>1455</v>
      </c>
      <c r="G343" s="45">
        <f t="shared" si="41"/>
        <v>13095</v>
      </c>
      <c r="H343" s="28">
        <f t="shared" si="42"/>
        <v>1455</v>
      </c>
      <c r="I343" s="28">
        <f t="shared" si="42"/>
        <v>13095</v>
      </c>
      <c r="J343" s="29"/>
      <c r="K343" s="29"/>
      <c r="L343" s="30">
        <f t="shared" si="43"/>
        <v>0</v>
      </c>
    </row>
    <row r="344" spans="1:12">
      <c r="A344" s="67" t="s">
        <v>8</v>
      </c>
      <c r="B344" s="134" t="s">
        <v>435</v>
      </c>
      <c r="C344" s="31" t="s">
        <v>12</v>
      </c>
      <c r="D344" s="69" t="s">
        <v>40</v>
      </c>
      <c r="E344" s="26">
        <v>1</v>
      </c>
      <c r="F344" s="91">
        <v>1455</v>
      </c>
      <c r="G344" s="45">
        <f t="shared" si="41"/>
        <v>13095</v>
      </c>
      <c r="H344" s="28">
        <f t="shared" si="42"/>
        <v>1455</v>
      </c>
      <c r="I344" s="28">
        <f t="shared" si="42"/>
        <v>13095</v>
      </c>
      <c r="J344" s="29"/>
      <c r="K344" s="29"/>
      <c r="L344" s="30">
        <f t="shared" si="43"/>
        <v>0</v>
      </c>
    </row>
    <row r="345" spans="1:12">
      <c r="A345" s="67" t="s">
        <v>8</v>
      </c>
      <c r="B345" s="142" t="s">
        <v>436</v>
      </c>
      <c r="C345" s="59"/>
      <c r="D345" s="69" t="s">
        <v>40</v>
      </c>
      <c r="E345" s="26">
        <v>1</v>
      </c>
      <c r="F345" s="91">
        <v>1455</v>
      </c>
      <c r="G345" s="45">
        <f t="shared" si="41"/>
        <v>13095</v>
      </c>
      <c r="H345" s="28">
        <f t="shared" si="42"/>
        <v>1455</v>
      </c>
      <c r="I345" s="28">
        <f t="shared" si="42"/>
        <v>13095</v>
      </c>
      <c r="J345" s="29"/>
      <c r="K345" s="29"/>
      <c r="L345" s="30">
        <f t="shared" si="43"/>
        <v>0</v>
      </c>
    </row>
    <row r="346" spans="1:12">
      <c r="A346" s="67" t="s">
        <v>8</v>
      </c>
      <c r="B346" s="144" t="s">
        <v>437</v>
      </c>
      <c r="C346" s="31" t="s">
        <v>12</v>
      </c>
      <c r="D346" s="69" t="s">
        <v>40</v>
      </c>
      <c r="E346" s="26">
        <v>1</v>
      </c>
      <c r="F346" s="91">
        <v>1510</v>
      </c>
      <c r="G346" s="45">
        <f t="shared" si="41"/>
        <v>13590</v>
      </c>
      <c r="H346" s="28">
        <f t="shared" si="42"/>
        <v>1510</v>
      </c>
      <c r="I346" s="28">
        <f t="shared" si="42"/>
        <v>13590</v>
      </c>
      <c r="J346" s="29"/>
      <c r="K346" s="29"/>
      <c r="L346" s="30">
        <f t="shared" si="43"/>
        <v>0</v>
      </c>
    </row>
    <row r="347" spans="1:12">
      <c r="A347" s="67" t="s">
        <v>8</v>
      </c>
      <c r="B347" s="184" t="s">
        <v>438</v>
      </c>
      <c r="C347" s="31" t="s">
        <v>12</v>
      </c>
      <c r="D347" s="69" t="s">
        <v>40</v>
      </c>
      <c r="E347" s="26">
        <v>1</v>
      </c>
      <c r="F347" s="91">
        <v>1610</v>
      </c>
      <c r="G347" s="45">
        <f t="shared" si="41"/>
        <v>14490</v>
      </c>
      <c r="H347" s="28">
        <f t="shared" si="42"/>
        <v>1610</v>
      </c>
      <c r="I347" s="28">
        <f t="shared" si="42"/>
        <v>14490</v>
      </c>
      <c r="J347" s="29"/>
      <c r="K347" s="29"/>
      <c r="L347" s="30">
        <f t="shared" si="43"/>
        <v>0</v>
      </c>
    </row>
    <row r="348" spans="1:12">
      <c r="A348" s="67" t="s">
        <v>8</v>
      </c>
      <c r="B348" s="145" t="s">
        <v>439</v>
      </c>
      <c r="C348" s="31" t="s">
        <v>12</v>
      </c>
      <c r="D348" s="69" t="s">
        <v>40</v>
      </c>
      <c r="E348" s="26">
        <v>1</v>
      </c>
      <c r="F348" s="91">
        <v>1510</v>
      </c>
      <c r="G348" s="45">
        <f t="shared" si="41"/>
        <v>13590</v>
      </c>
      <c r="H348" s="28">
        <f t="shared" si="42"/>
        <v>1510</v>
      </c>
      <c r="I348" s="28">
        <f t="shared" si="42"/>
        <v>13590</v>
      </c>
      <c r="J348" s="29"/>
      <c r="K348" s="29"/>
      <c r="L348" s="30">
        <f t="shared" si="43"/>
        <v>0</v>
      </c>
    </row>
    <row r="349" spans="1:12">
      <c r="A349" s="67" t="s">
        <v>8</v>
      </c>
      <c r="B349" s="142" t="s">
        <v>440</v>
      </c>
      <c r="C349" s="47"/>
      <c r="D349" s="69" t="s">
        <v>40</v>
      </c>
      <c r="E349" s="26">
        <v>1</v>
      </c>
      <c r="F349" s="91">
        <v>1700</v>
      </c>
      <c r="G349" s="45">
        <f t="shared" si="41"/>
        <v>15300</v>
      </c>
      <c r="H349" s="28">
        <f t="shared" si="42"/>
        <v>1700</v>
      </c>
      <c r="I349" s="28">
        <f t="shared" si="42"/>
        <v>15300</v>
      </c>
      <c r="J349" s="29"/>
      <c r="K349" s="29"/>
      <c r="L349" s="30">
        <f t="shared" si="43"/>
        <v>0</v>
      </c>
    </row>
    <row r="350" spans="1:12">
      <c r="A350" s="67" t="s">
        <v>8</v>
      </c>
      <c r="B350" s="134" t="s">
        <v>441</v>
      </c>
      <c r="C350" s="31" t="s">
        <v>12</v>
      </c>
      <c r="D350" s="69" t="s">
        <v>40</v>
      </c>
      <c r="E350" s="26">
        <v>1</v>
      </c>
      <c r="F350" s="91">
        <v>1700</v>
      </c>
      <c r="G350" s="45">
        <f t="shared" si="41"/>
        <v>15300</v>
      </c>
      <c r="H350" s="28">
        <f t="shared" si="42"/>
        <v>1700</v>
      </c>
      <c r="I350" s="28">
        <f t="shared" si="42"/>
        <v>15300</v>
      </c>
      <c r="J350" s="29"/>
      <c r="K350" s="29"/>
      <c r="L350" s="30">
        <f t="shared" si="43"/>
        <v>0</v>
      </c>
    </row>
    <row r="351" spans="1:12">
      <c r="A351" s="67" t="s">
        <v>8</v>
      </c>
      <c r="B351" s="134" t="s">
        <v>442</v>
      </c>
      <c r="C351" s="59"/>
      <c r="D351" s="69" t="s">
        <v>40</v>
      </c>
      <c r="E351" s="26">
        <v>1</v>
      </c>
      <c r="F351" s="91">
        <v>1650</v>
      </c>
      <c r="G351" s="45">
        <f t="shared" si="41"/>
        <v>14850</v>
      </c>
      <c r="H351" s="28">
        <f t="shared" si="42"/>
        <v>1650</v>
      </c>
      <c r="I351" s="28">
        <f t="shared" si="42"/>
        <v>14850</v>
      </c>
      <c r="J351" s="29"/>
      <c r="K351" s="29"/>
      <c r="L351" s="30">
        <f t="shared" si="43"/>
        <v>0</v>
      </c>
    </row>
    <row r="352" spans="1:12">
      <c r="A352" s="67" t="s">
        <v>8</v>
      </c>
      <c r="B352" s="134" t="s">
        <v>443</v>
      </c>
      <c r="C352" s="59"/>
      <c r="D352" s="69" t="s">
        <v>40</v>
      </c>
      <c r="E352" s="26">
        <v>1</v>
      </c>
      <c r="F352" s="91">
        <v>1650</v>
      </c>
      <c r="G352" s="45">
        <f t="shared" si="41"/>
        <v>14850</v>
      </c>
      <c r="H352" s="28">
        <f t="shared" si="42"/>
        <v>1650</v>
      </c>
      <c r="I352" s="28">
        <f t="shared" si="42"/>
        <v>14850</v>
      </c>
      <c r="J352" s="29"/>
      <c r="K352" s="29"/>
      <c r="L352" s="30">
        <f t="shared" si="43"/>
        <v>0</v>
      </c>
    </row>
    <row r="353" spans="1:12">
      <c r="A353" s="67" t="s">
        <v>8</v>
      </c>
      <c r="B353" s="134" t="s">
        <v>444</v>
      </c>
      <c r="C353" s="59"/>
      <c r="D353" s="68" t="s">
        <v>40</v>
      </c>
      <c r="E353" s="43">
        <v>1</v>
      </c>
      <c r="F353" s="91">
        <v>1650</v>
      </c>
      <c r="G353" s="45">
        <f t="shared" si="41"/>
        <v>14850</v>
      </c>
      <c r="H353" s="28">
        <f t="shared" si="42"/>
        <v>1650</v>
      </c>
      <c r="I353" s="28">
        <f t="shared" si="42"/>
        <v>14850</v>
      </c>
      <c r="J353" s="29"/>
      <c r="K353" s="29"/>
      <c r="L353" s="30">
        <f t="shared" si="43"/>
        <v>0</v>
      </c>
    </row>
    <row r="354" spans="1:12">
      <c r="A354" s="67" t="s">
        <v>8</v>
      </c>
      <c r="B354" s="134" t="s">
        <v>445</v>
      </c>
      <c r="C354" s="31" t="s">
        <v>12</v>
      </c>
      <c r="D354" s="69" t="s">
        <v>40</v>
      </c>
      <c r="E354" s="26">
        <v>1</v>
      </c>
      <c r="F354" s="91">
        <v>1650</v>
      </c>
      <c r="G354" s="45">
        <f t="shared" si="41"/>
        <v>14850</v>
      </c>
      <c r="H354" s="28">
        <f t="shared" si="42"/>
        <v>1650</v>
      </c>
      <c r="I354" s="28">
        <f t="shared" si="42"/>
        <v>14850</v>
      </c>
      <c r="J354" s="29"/>
      <c r="K354" s="29"/>
      <c r="L354" s="30">
        <f t="shared" si="43"/>
        <v>0</v>
      </c>
    </row>
    <row r="355" spans="1:12">
      <c r="A355" s="67" t="s">
        <v>8</v>
      </c>
      <c r="B355" s="134" t="s">
        <v>446</v>
      </c>
      <c r="C355" s="31" t="s">
        <v>12</v>
      </c>
      <c r="D355" s="69" t="s">
        <v>40</v>
      </c>
      <c r="E355" s="26">
        <v>1</v>
      </c>
      <c r="F355" s="91">
        <v>1650</v>
      </c>
      <c r="G355" s="45">
        <f t="shared" si="41"/>
        <v>14850</v>
      </c>
      <c r="H355" s="28">
        <f t="shared" si="42"/>
        <v>1650</v>
      </c>
      <c r="I355" s="28">
        <f t="shared" si="42"/>
        <v>14850</v>
      </c>
      <c r="J355" s="29"/>
      <c r="K355" s="29"/>
      <c r="L355" s="30">
        <f t="shared" si="43"/>
        <v>0</v>
      </c>
    </row>
    <row r="356" spans="1:12">
      <c r="A356" s="67" t="s">
        <v>8</v>
      </c>
      <c r="B356" s="142" t="s">
        <v>447</v>
      </c>
      <c r="C356" s="31" t="s">
        <v>12</v>
      </c>
      <c r="D356" s="69" t="s">
        <v>40</v>
      </c>
      <c r="E356" s="26">
        <v>1</v>
      </c>
      <c r="F356" s="91">
        <v>2270</v>
      </c>
      <c r="G356" s="45">
        <f t="shared" si="41"/>
        <v>20430</v>
      </c>
      <c r="H356" s="28">
        <f t="shared" si="42"/>
        <v>2270</v>
      </c>
      <c r="I356" s="28">
        <f t="shared" si="42"/>
        <v>20430</v>
      </c>
      <c r="J356" s="29"/>
      <c r="K356" s="29"/>
      <c r="L356" s="30">
        <f t="shared" si="43"/>
        <v>0</v>
      </c>
    </row>
    <row r="357" spans="1:12">
      <c r="A357" s="67" t="s">
        <v>8</v>
      </c>
      <c r="B357" s="33" t="s">
        <v>505</v>
      </c>
      <c r="C357" s="185"/>
      <c r="D357" s="69" t="s">
        <v>40</v>
      </c>
      <c r="E357" s="26">
        <v>1</v>
      </c>
      <c r="F357" s="91">
        <v>1610</v>
      </c>
      <c r="G357" s="45">
        <f t="shared" ref="G357" si="52">F357*9</f>
        <v>14490</v>
      </c>
      <c r="H357" s="28">
        <f t="shared" ref="H357" si="53">F357*(1-$H$10)</f>
        <v>1610</v>
      </c>
      <c r="I357" s="28">
        <f t="shared" ref="I357" si="54">G357*(1-$H$10)</f>
        <v>14490</v>
      </c>
      <c r="J357" s="29"/>
      <c r="K357" s="29"/>
      <c r="L357" s="30">
        <f t="shared" ref="L357" si="55">(J357*H357*E357)+(K357*I357)</f>
        <v>0</v>
      </c>
    </row>
    <row r="358" spans="1:12">
      <c r="A358" s="67" t="s">
        <v>8</v>
      </c>
      <c r="B358" s="33" t="s">
        <v>506</v>
      </c>
      <c r="C358" s="185"/>
      <c r="D358" s="69" t="s">
        <v>40</v>
      </c>
      <c r="E358" s="26">
        <v>1</v>
      </c>
      <c r="F358" s="91">
        <v>1610</v>
      </c>
      <c r="G358" s="45">
        <f t="shared" ref="G358:G360" si="56">F358*9</f>
        <v>14490</v>
      </c>
      <c r="H358" s="28">
        <f t="shared" ref="H358:H360" si="57">F358*(1-$H$10)</f>
        <v>1610</v>
      </c>
      <c r="I358" s="28">
        <f t="shared" ref="I358:I360" si="58">G358*(1-$H$10)</f>
        <v>14490</v>
      </c>
      <c r="J358" s="29"/>
      <c r="K358" s="29"/>
      <c r="L358" s="30">
        <f t="shared" ref="L358:L360" si="59">(J358*H358*E358)+(K358*I358)</f>
        <v>0</v>
      </c>
    </row>
    <row r="359" spans="1:12">
      <c r="A359" s="67" t="s">
        <v>8</v>
      </c>
      <c r="B359" s="33" t="s">
        <v>507</v>
      </c>
      <c r="C359" s="185"/>
      <c r="D359" s="69" t="s">
        <v>40</v>
      </c>
      <c r="E359" s="26">
        <v>1</v>
      </c>
      <c r="F359" s="91">
        <v>1610</v>
      </c>
      <c r="G359" s="45">
        <f t="shared" si="56"/>
        <v>14490</v>
      </c>
      <c r="H359" s="28">
        <f t="shared" si="57"/>
        <v>1610</v>
      </c>
      <c r="I359" s="28">
        <f t="shared" si="58"/>
        <v>14490</v>
      </c>
      <c r="J359" s="29"/>
      <c r="K359" s="29"/>
      <c r="L359" s="30">
        <f t="shared" si="59"/>
        <v>0</v>
      </c>
    </row>
    <row r="360" spans="1:12">
      <c r="A360" s="67" t="s">
        <v>8</v>
      </c>
      <c r="B360" s="33" t="s">
        <v>508</v>
      </c>
      <c r="C360" s="185"/>
      <c r="D360" s="69" t="s">
        <v>40</v>
      </c>
      <c r="E360" s="26">
        <v>1</v>
      </c>
      <c r="F360" s="91">
        <v>1610</v>
      </c>
      <c r="G360" s="45">
        <f t="shared" si="56"/>
        <v>14490</v>
      </c>
      <c r="H360" s="28">
        <f t="shared" si="57"/>
        <v>1610</v>
      </c>
      <c r="I360" s="28">
        <f t="shared" si="58"/>
        <v>14490</v>
      </c>
      <c r="J360" s="29"/>
      <c r="K360" s="29"/>
      <c r="L360" s="30">
        <f t="shared" si="59"/>
        <v>0</v>
      </c>
    </row>
    <row r="361" spans="1:12">
      <c r="A361" s="67" t="s">
        <v>8</v>
      </c>
      <c r="B361" s="33" t="s">
        <v>504</v>
      </c>
      <c r="C361" s="185"/>
      <c r="D361" s="69" t="s">
        <v>40</v>
      </c>
      <c r="E361" s="26">
        <v>1</v>
      </c>
      <c r="F361" s="91">
        <v>1700</v>
      </c>
      <c r="G361" s="45">
        <f t="shared" ref="G361" si="60">F361*9</f>
        <v>15300</v>
      </c>
      <c r="H361" s="28">
        <f t="shared" ref="H361" si="61">F361*(1-$H$10)</f>
        <v>1700</v>
      </c>
      <c r="I361" s="28">
        <f t="shared" ref="I361" si="62">G361*(1-$H$10)</f>
        <v>15300</v>
      </c>
      <c r="J361" s="29"/>
      <c r="K361" s="29"/>
      <c r="L361" s="30">
        <f t="shared" ref="L361" si="63">(J361*H361*E361)+(K361*I361)</f>
        <v>0</v>
      </c>
    </row>
    <row r="362" spans="1:12" ht="15.75" thickBot="1">
      <c r="A362" s="70" t="s">
        <v>8</v>
      </c>
      <c r="B362" s="146" t="s">
        <v>448</v>
      </c>
      <c r="C362" s="71"/>
      <c r="D362" s="72" t="s">
        <v>40</v>
      </c>
      <c r="E362" s="54">
        <v>1</v>
      </c>
      <c r="F362" s="92">
        <v>1940</v>
      </c>
      <c r="G362" s="75">
        <f t="shared" si="41"/>
        <v>17460</v>
      </c>
      <c r="H362" s="39">
        <f t="shared" si="42"/>
        <v>1940</v>
      </c>
      <c r="I362" s="39">
        <f t="shared" si="42"/>
        <v>17460</v>
      </c>
      <c r="J362" s="157"/>
      <c r="K362" s="157"/>
      <c r="L362" s="40">
        <f t="shared" si="43"/>
        <v>0</v>
      </c>
    </row>
    <row r="363" spans="1:12" ht="15.75">
      <c r="B363" s="136" t="s">
        <v>41</v>
      </c>
      <c r="C363" s="136"/>
      <c r="D363" s="136"/>
      <c r="E363" s="136"/>
      <c r="F363" s="136"/>
      <c r="G363" s="166"/>
      <c r="H363" s="21"/>
      <c r="I363" s="21"/>
      <c r="J363" s="22"/>
      <c r="K363" s="22"/>
      <c r="L363" s="22"/>
    </row>
    <row r="364" spans="1:12" ht="27">
      <c r="A364" s="67" t="s">
        <v>10</v>
      </c>
      <c r="B364" s="142" t="s">
        <v>449</v>
      </c>
      <c r="C364" s="59"/>
      <c r="D364" s="68" t="s">
        <v>40</v>
      </c>
      <c r="E364" s="43">
        <v>1</v>
      </c>
      <c r="F364" s="161">
        <v>3399.0000000000005</v>
      </c>
      <c r="G364" s="45">
        <f t="shared" ref="G364:G381" si="64">F364*9</f>
        <v>30591.000000000004</v>
      </c>
      <c r="H364" s="73">
        <f t="shared" ref="H364:H381" si="65">F364*(1-$H$10)</f>
        <v>3399.0000000000005</v>
      </c>
      <c r="I364" s="73">
        <f t="shared" ref="I364:I381" si="66">G364*(1-$H$10)</f>
        <v>30591.000000000004</v>
      </c>
      <c r="J364" s="29"/>
      <c r="K364" s="29"/>
      <c r="L364" s="30">
        <f t="shared" ref="L364:L381" si="67">(J364*H364*E364)+(K364*I364)</f>
        <v>0</v>
      </c>
    </row>
    <row r="365" spans="1:12" ht="27">
      <c r="A365" s="67" t="s">
        <v>10</v>
      </c>
      <c r="B365" s="142" t="s">
        <v>450</v>
      </c>
      <c r="C365" s="31" t="s">
        <v>12</v>
      </c>
      <c r="D365" s="68" t="s">
        <v>40</v>
      </c>
      <c r="E365" s="43">
        <v>1</v>
      </c>
      <c r="F365" s="161">
        <v>2860.0000000000005</v>
      </c>
      <c r="G365" s="45">
        <f t="shared" si="64"/>
        <v>25740.000000000004</v>
      </c>
      <c r="H365" s="73">
        <f t="shared" si="65"/>
        <v>2860.0000000000005</v>
      </c>
      <c r="I365" s="73">
        <f t="shared" si="66"/>
        <v>25740.000000000004</v>
      </c>
      <c r="J365" s="29"/>
      <c r="K365" s="29"/>
      <c r="L365" s="30">
        <f t="shared" si="67"/>
        <v>0</v>
      </c>
    </row>
    <row r="366" spans="1:12">
      <c r="A366" s="67" t="s">
        <v>10</v>
      </c>
      <c r="B366" s="134" t="s">
        <v>451</v>
      </c>
      <c r="C366" s="31" t="s">
        <v>12</v>
      </c>
      <c r="D366" s="68" t="s">
        <v>40</v>
      </c>
      <c r="E366" s="43">
        <v>1</v>
      </c>
      <c r="F366" s="161">
        <v>2860.0000000000005</v>
      </c>
      <c r="G366" s="45">
        <f t="shared" si="64"/>
        <v>25740.000000000004</v>
      </c>
      <c r="H366" s="73">
        <f t="shared" si="65"/>
        <v>2860.0000000000005</v>
      </c>
      <c r="I366" s="73">
        <f t="shared" si="66"/>
        <v>25740.000000000004</v>
      </c>
      <c r="J366" s="29"/>
      <c r="K366" s="29"/>
      <c r="L366" s="30">
        <f t="shared" si="67"/>
        <v>0</v>
      </c>
    </row>
    <row r="367" spans="1:12">
      <c r="A367" s="67" t="s">
        <v>10</v>
      </c>
      <c r="B367" s="134" t="s">
        <v>452</v>
      </c>
      <c r="C367" s="59"/>
      <c r="D367" s="69" t="s">
        <v>40</v>
      </c>
      <c r="E367" s="26">
        <v>1</v>
      </c>
      <c r="F367" s="161">
        <v>2860.0000000000005</v>
      </c>
      <c r="G367" s="45">
        <f t="shared" si="64"/>
        <v>25740.000000000004</v>
      </c>
      <c r="H367" s="73">
        <f t="shared" si="65"/>
        <v>2860.0000000000005</v>
      </c>
      <c r="I367" s="73">
        <f t="shared" si="66"/>
        <v>25740.000000000004</v>
      </c>
      <c r="J367" s="29"/>
      <c r="K367" s="29"/>
      <c r="L367" s="30">
        <f t="shared" si="67"/>
        <v>0</v>
      </c>
    </row>
    <row r="368" spans="1:12">
      <c r="A368" s="67" t="s">
        <v>10</v>
      </c>
      <c r="B368" s="145" t="s">
        <v>453</v>
      </c>
      <c r="C368" s="59"/>
      <c r="D368" s="69" t="s">
        <v>40</v>
      </c>
      <c r="E368" s="26">
        <v>1</v>
      </c>
      <c r="F368" s="161">
        <v>2689.5</v>
      </c>
      <c r="G368" s="45">
        <f t="shared" si="64"/>
        <v>24205.5</v>
      </c>
      <c r="H368" s="73">
        <f t="shared" si="65"/>
        <v>2689.5</v>
      </c>
      <c r="I368" s="73">
        <f t="shared" si="66"/>
        <v>24205.5</v>
      </c>
      <c r="J368" s="29"/>
      <c r="K368" s="29"/>
      <c r="L368" s="30">
        <f t="shared" si="67"/>
        <v>0</v>
      </c>
    </row>
    <row r="369" spans="1:12">
      <c r="A369" s="67" t="s">
        <v>10</v>
      </c>
      <c r="B369" s="134" t="s">
        <v>454</v>
      </c>
      <c r="C369" s="59"/>
      <c r="D369" s="69" t="s">
        <v>40</v>
      </c>
      <c r="E369" s="26">
        <v>1</v>
      </c>
      <c r="F369" s="161">
        <v>2810.5</v>
      </c>
      <c r="G369" s="45">
        <f t="shared" si="64"/>
        <v>25294.5</v>
      </c>
      <c r="H369" s="73">
        <f t="shared" si="65"/>
        <v>2810.5</v>
      </c>
      <c r="I369" s="73">
        <f t="shared" si="66"/>
        <v>25294.5</v>
      </c>
      <c r="J369" s="29"/>
      <c r="K369" s="29"/>
      <c r="L369" s="30">
        <f t="shared" si="67"/>
        <v>0</v>
      </c>
    </row>
    <row r="370" spans="1:12" ht="27">
      <c r="A370" s="67" t="s">
        <v>10</v>
      </c>
      <c r="B370" s="134" t="s">
        <v>455</v>
      </c>
      <c r="C370" s="59"/>
      <c r="D370" s="69" t="s">
        <v>40</v>
      </c>
      <c r="E370" s="26">
        <v>1</v>
      </c>
      <c r="F370" s="161">
        <v>3091.0000000000005</v>
      </c>
      <c r="G370" s="45">
        <f t="shared" si="64"/>
        <v>27819.000000000004</v>
      </c>
      <c r="H370" s="73">
        <f t="shared" si="65"/>
        <v>3091.0000000000005</v>
      </c>
      <c r="I370" s="73">
        <f t="shared" si="66"/>
        <v>27819.000000000004</v>
      </c>
      <c r="J370" s="29"/>
      <c r="K370" s="29"/>
      <c r="L370" s="30">
        <f t="shared" si="67"/>
        <v>0</v>
      </c>
    </row>
    <row r="371" spans="1:12">
      <c r="A371" s="67" t="s">
        <v>10</v>
      </c>
      <c r="B371" s="134" t="s">
        <v>456</v>
      </c>
      <c r="C371" s="31" t="s">
        <v>12</v>
      </c>
      <c r="D371" s="68" t="s">
        <v>40</v>
      </c>
      <c r="E371" s="43">
        <v>1</v>
      </c>
      <c r="F371" s="161">
        <v>2909.5000000000005</v>
      </c>
      <c r="G371" s="45">
        <f t="shared" si="64"/>
        <v>26185.500000000004</v>
      </c>
      <c r="H371" s="73">
        <f t="shared" si="65"/>
        <v>2909.5000000000005</v>
      </c>
      <c r="I371" s="73">
        <f t="shared" si="66"/>
        <v>26185.500000000004</v>
      </c>
      <c r="J371" s="29"/>
      <c r="K371" s="29"/>
      <c r="L371" s="30">
        <f t="shared" si="67"/>
        <v>0</v>
      </c>
    </row>
    <row r="372" spans="1:12">
      <c r="A372" s="67" t="s">
        <v>10</v>
      </c>
      <c r="B372" s="134" t="s">
        <v>457</v>
      </c>
      <c r="C372" s="59"/>
      <c r="D372" s="68" t="s">
        <v>40</v>
      </c>
      <c r="E372" s="43">
        <v>1</v>
      </c>
      <c r="F372" s="161">
        <v>2959.0000000000005</v>
      </c>
      <c r="G372" s="45">
        <f t="shared" si="64"/>
        <v>26631.000000000004</v>
      </c>
      <c r="H372" s="73">
        <f t="shared" si="65"/>
        <v>2959.0000000000005</v>
      </c>
      <c r="I372" s="73">
        <f t="shared" si="66"/>
        <v>26631.000000000004</v>
      </c>
      <c r="J372" s="29"/>
      <c r="K372" s="29"/>
      <c r="L372" s="30">
        <f t="shared" si="67"/>
        <v>0</v>
      </c>
    </row>
    <row r="373" spans="1:12">
      <c r="A373" s="67" t="s">
        <v>10</v>
      </c>
      <c r="B373" s="134" t="s">
        <v>458</v>
      </c>
      <c r="C373" s="59"/>
      <c r="D373" s="68" t="s">
        <v>40</v>
      </c>
      <c r="E373" s="43">
        <v>1</v>
      </c>
      <c r="F373" s="161">
        <v>3091.0000000000005</v>
      </c>
      <c r="G373" s="45">
        <f t="shared" si="64"/>
        <v>27819.000000000004</v>
      </c>
      <c r="H373" s="73">
        <f t="shared" si="65"/>
        <v>3091.0000000000005</v>
      </c>
      <c r="I373" s="73">
        <f t="shared" si="66"/>
        <v>27819.000000000004</v>
      </c>
      <c r="J373" s="29"/>
      <c r="K373" s="29"/>
      <c r="L373" s="30">
        <f t="shared" si="67"/>
        <v>0</v>
      </c>
    </row>
    <row r="374" spans="1:12">
      <c r="A374" s="67" t="s">
        <v>10</v>
      </c>
      <c r="B374" s="134" t="s">
        <v>459</v>
      </c>
      <c r="C374" s="59"/>
      <c r="D374" s="68" t="s">
        <v>40</v>
      </c>
      <c r="E374" s="43">
        <v>1</v>
      </c>
      <c r="F374" s="161">
        <v>2860.0000000000005</v>
      </c>
      <c r="G374" s="45">
        <f t="shared" si="64"/>
        <v>25740.000000000004</v>
      </c>
      <c r="H374" s="73">
        <f t="shared" si="65"/>
        <v>2860.0000000000005</v>
      </c>
      <c r="I374" s="73">
        <f t="shared" si="66"/>
        <v>25740.000000000004</v>
      </c>
      <c r="J374" s="29"/>
      <c r="K374" s="29"/>
      <c r="L374" s="30">
        <f t="shared" si="67"/>
        <v>0</v>
      </c>
    </row>
    <row r="375" spans="1:12">
      <c r="A375" s="67" t="s">
        <v>10</v>
      </c>
      <c r="B375" s="134" t="s">
        <v>460</v>
      </c>
      <c r="C375" s="59"/>
      <c r="D375" s="68" t="s">
        <v>40</v>
      </c>
      <c r="E375" s="43">
        <v>1</v>
      </c>
      <c r="F375" s="161">
        <v>3399.0000000000005</v>
      </c>
      <c r="G375" s="45">
        <f t="shared" si="64"/>
        <v>30591.000000000004</v>
      </c>
      <c r="H375" s="73">
        <f t="shared" si="65"/>
        <v>3399.0000000000005</v>
      </c>
      <c r="I375" s="73">
        <f t="shared" si="66"/>
        <v>30591.000000000004</v>
      </c>
      <c r="J375" s="29"/>
      <c r="K375" s="29"/>
      <c r="L375" s="30">
        <f t="shared" si="67"/>
        <v>0</v>
      </c>
    </row>
    <row r="376" spans="1:12" ht="27">
      <c r="A376" s="67" t="s">
        <v>10</v>
      </c>
      <c r="B376" s="134" t="s">
        <v>461</v>
      </c>
      <c r="C376" s="59"/>
      <c r="D376" s="68" t="s">
        <v>40</v>
      </c>
      <c r="E376" s="43">
        <v>1</v>
      </c>
      <c r="F376" s="161">
        <v>3399.0000000000005</v>
      </c>
      <c r="G376" s="45">
        <f t="shared" si="64"/>
        <v>30591.000000000004</v>
      </c>
      <c r="H376" s="73">
        <f t="shared" si="65"/>
        <v>3399.0000000000005</v>
      </c>
      <c r="I376" s="73">
        <f t="shared" si="66"/>
        <v>30591.000000000004</v>
      </c>
      <c r="J376" s="29"/>
      <c r="K376" s="29"/>
      <c r="L376" s="30">
        <f t="shared" si="67"/>
        <v>0</v>
      </c>
    </row>
    <row r="377" spans="1:12">
      <c r="A377" s="67" t="s">
        <v>10</v>
      </c>
      <c r="B377" s="134" t="s">
        <v>462</v>
      </c>
      <c r="C377" s="59"/>
      <c r="D377" s="68" t="s">
        <v>40</v>
      </c>
      <c r="E377" s="43">
        <v>1</v>
      </c>
      <c r="F377" s="161">
        <v>2860.0000000000005</v>
      </c>
      <c r="G377" s="45">
        <f t="shared" si="64"/>
        <v>25740.000000000004</v>
      </c>
      <c r="H377" s="73">
        <f t="shared" si="65"/>
        <v>2860.0000000000005</v>
      </c>
      <c r="I377" s="73">
        <f t="shared" si="66"/>
        <v>25740.000000000004</v>
      </c>
      <c r="J377" s="29"/>
      <c r="K377" s="29"/>
      <c r="L377" s="30">
        <f t="shared" si="67"/>
        <v>0</v>
      </c>
    </row>
    <row r="378" spans="1:12" ht="27">
      <c r="A378" s="67" t="s">
        <v>10</v>
      </c>
      <c r="B378" s="142" t="s">
        <v>463</v>
      </c>
      <c r="C378" s="59"/>
      <c r="D378" s="68" t="s">
        <v>40</v>
      </c>
      <c r="E378" s="43">
        <v>1</v>
      </c>
      <c r="F378" s="161">
        <v>3509.0000000000005</v>
      </c>
      <c r="G378" s="45">
        <f t="shared" si="64"/>
        <v>31581.000000000004</v>
      </c>
      <c r="H378" s="73">
        <f t="shared" si="65"/>
        <v>3509.0000000000005</v>
      </c>
      <c r="I378" s="73">
        <f t="shared" si="66"/>
        <v>31581.000000000004</v>
      </c>
      <c r="J378" s="29"/>
      <c r="K378" s="29"/>
      <c r="L378" s="30">
        <f t="shared" si="67"/>
        <v>0</v>
      </c>
    </row>
    <row r="379" spans="1:12">
      <c r="A379" s="67" t="s">
        <v>10</v>
      </c>
      <c r="B379" s="134" t="s">
        <v>464</v>
      </c>
      <c r="C379" s="31" t="s">
        <v>12</v>
      </c>
      <c r="D379" s="68" t="s">
        <v>40</v>
      </c>
      <c r="E379" s="43">
        <v>1</v>
      </c>
      <c r="F379" s="161">
        <v>2959.0000000000005</v>
      </c>
      <c r="G379" s="45">
        <f t="shared" si="64"/>
        <v>26631.000000000004</v>
      </c>
      <c r="H379" s="73">
        <f t="shared" si="65"/>
        <v>2959.0000000000005</v>
      </c>
      <c r="I379" s="73">
        <f t="shared" si="66"/>
        <v>26631.000000000004</v>
      </c>
      <c r="J379" s="29"/>
      <c r="K379" s="29"/>
      <c r="L379" s="30">
        <f t="shared" si="67"/>
        <v>0</v>
      </c>
    </row>
    <row r="380" spans="1:12">
      <c r="A380" s="67" t="s">
        <v>10</v>
      </c>
      <c r="B380" s="134" t="s">
        <v>465</v>
      </c>
      <c r="C380" s="59"/>
      <c r="D380" s="68" t="s">
        <v>40</v>
      </c>
      <c r="E380" s="43">
        <v>1</v>
      </c>
      <c r="F380" s="161">
        <v>3091.0000000000005</v>
      </c>
      <c r="G380" s="45">
        <f t="shared" si="64"/>
        <v>27819.000000000004</v>
      </c>
      <c r="H380" s="73">
        <f t="shared" si="65"/>
        <v>3091.0000000000005</v>
      </c>
      <c r="I380" s="73">
        <f t="shared" si="66"/>
        <v>27819.000000000004</v>
      </c>
      <c r="J380" s="29"/>
      <c r="K380" s="29"/>
      <c r="L380" s="30">
        <f t="shared" si="67"/>
        <v>0</v>
      </c>
    </row>
    <row r="381" spans="1:12" ht="27.75" thickBot="1">
      <c r="A381" s="70" t="s">
        <v>10</v>
      </c>
      <c r="B381" s="141" t="s">
        <v>466</v>
      </c>
      <c r="C381" s="74" t="s">
        <v>12</v>
      </c>
      <c r="D381" s="72" t="s">
        <v>40</v>
      </c>
      <c r="E381" s="54">
        <v>1</v>
      </c>
      <c r="F381" s="161">
        <v>3091.0000000000005</v>
      </c>
      <c r="G381" s="75">
        <f t="shared" si="64"/>
        <v>27819.000000000004</v>
      </c>
      <c r="H381" s="76">
        <f t="shared" si="65"/>
        <v>3091.0000000000005</v>
      </c>
      <c r="I381" s="76">
        <f t="shared" si="66"/>
        <v>27819.000000000004</v>
      </c>
      <c r="J381" s="157"/>
      <c r="K381" s="157"/>
      <c r="L381" s="40">
        <f t="shared" si="67"/>
        <v>0</v>
      </c>
    </row>
    <row r="382" spans="1:12" ht="15.75">
      <c r="B382" s="136" t="s">
        <v>42</v>
      </c>
      <c r="C382" s="136"/>
      <c r="D382" s="136"/>
      <c r="E382" s="136"/>
      <c r="F382" s="136"/>
      <c r="G382" s="166"/>
      <c r="H382" s="77"/>
      <c r="I382" s="77"/>
      <c r="J382" s="22"/>
      <c r="K382" s="22"/>
      <c r="L382" s="22"/>
    </row>
    <row r="383" spans="1:12">
      <c r="A383" s="67" t="s">
        <v>9</v>
      </c>
      <c r="B383" s="134" t="s">
        <v>132</v>
      </c>
      <c r="C383" s="78"/>
      <c r="D383" s="68" t="s">
        <v>4</v>
      </c>
      <c r="E383" s="43">
        <v>1</v>
      </c>
      <c r="F383" s="161">
        <v>3910.5000000000005</v>
      </c>
      <c r="G383" s="45">
        <f>F383*4</f>
        <v>15642.000000000002</v>
      </c>
      <c r="H383" s="73">
        <f t="shared" ref="H383:I395" si="68">F383*(1-$H$10)</f>
        <v>3910.5000000000005</v>
      </c>
      <c r="I383" s="73">
        <f t="shared" si="68"/>
        <v>15642.000000000002</v>
      </c>
      <c r="J383" s="29"/>
      <c r="K383" s="29"/>
      <c r="L383" s="30">
        <f t="shared" ref="L383:L395" si="69">(J383*H383*E383)+(K383*I383)</f>
        <v>0</v>
      </c>
    </row>
    <row r="384" spans="1:12">
      <c r="A384" s="67" t="s">
        <v>9</v>
      </c>
      <c r="B384" s="134" t="s">
        <v>140</v>
      </c>
      <c r="C384" s="78"/>
      <c r="D384" s="68" t="s">
        <v>4</v>
      </c>
      <c r="E384" s="43">
        <v>1</v>
      </c>
      <c r="F384" s="161">
        <v>3910.5000000000005</v>
      </c>
      <c r="G384" s="45">
        <f t="shared" ref="G384:G395" si="70">F384*4</f>
        <v>15642.000000000002</v>
      </c>
      <c r="H384" s="73">
        <f t="shared" si="68"/>
        <v>3910.5000000000005</v>
      </c>
      <c r="I384" s="73">
        <f t="shared" si="68"/>
        <v>15642.000000000002</v>
      </c>
      <c r="J384" s="29"/>
      <c r="K384" s="29"/>
      <c r="L384" s="30">
        <f t="shared" si="69"/>
        <v>0</v>
      </c>
    </row>
    <row r="385" spans="1:12">
      <c r="A385" s="67" t="s">
        <v>9</v>
      </c>
      <c r="B385" s="144" t="s">
        <v>143</v>
      </c>
      <c r="C385" s="78"/>
      <c r="D385" s="68" t="s">
        <v>4</v>
      </c>
      <c r="E385" s="43">
        <v>1</v>
      </c>
      <c r="F385" s="161">
        <v>3910.5000000000005</v>
      </c>
      <c r="G385" s="45">
        <f t="shared" si="70"/>
        <v>15642.000000000002</v>
      </c>
      <c r="H385" s="73">
        <f t="shared" si="68"/>
        <v>3910.5000000000005</v>
      </c>
      <c r="I385" s="73">
        <f t="shared" si="68"/>
        <v>15642.000000000002</v>
      </c>
      <c r="J385" s="29"/>
      <c r="K385" s="29"/>
      <c r="L385" s="30">
        <f t="shared" si="69"/>
        <v>0</v>
      </c>
    </row>
    <row r="386" spans="1:12">
      <c r="A386" s="67" t="s">
        <v>9</v>
      </c>
      <c r="B386" s="134" t="s">
        <v>141</v>
      </c>
      <c r="C386" s="31" t="s">
        <v>12</v>
      </c>
      <c r="D386" s="68" t="s">
        <v>4</v>
      </c>
      <c r="E386" s="43">
        <v>1</v>
      </c>
      <c r="F386" s="161">
        <v>3971.0000000000005</v>
      </c>
      <c r="G386" s="45">
        <f t="shared" si="70"/>
        <v>15884.000000000002</v>
      </c>
      <c r="H386" s="73">
        <f t="shared" si="68"/>
        <v>3971.0000000000005</v>
      </c>
      <c r="I386" s="73">
        <f t="shared" si="68"/>
        <v>15884.000000000002</v>
      </c>
      <c r="J386" s="29"/>
      <c r="K386" s="29"/>
      <c r="L386" s="30">
        <f t="shared" si="69"/>
        <v>0</v>
      </c>
    </row>
    <row r="387" spans="1:12">
      <c r="A387" s="67" t="s">
        <v>9</v>
      </c>
      <c r="B387" s="134" t="s">
        <v>133</v>
      </c>
      <c r="C387" s="31" t="s">
        <v>12</v>
      </c>
      <c r="D387" s="68" t="s">
        <v>4</v>
      </c>
      <c r="E387" s="43">
        <v>1</v>
      </c>
      <c r="F387" s="161">
        <v>4026.0000000000005</v>
      </c>
      <c r="G387" s="45">
        <f t="shared" si="70"/>
        <v>16104.000000000002</v>
      </c>
      <c r="H387" s="73">
        <f t="shared" si="68"/>
        <v>4026.0000000000005</v>
      </c>
      <c r="I387" s="73">
        <f t="shared" si="68"/>
        <v>16104.000000000002</v>
      </c>
      <c r="J387" s="29"/>
      <c r="K387" s="29"/>
      <c r="L387" s="30">
        <f t="shared" si="69"/>
        <v>0</v>
      </c>
    </row>
    <row r="388" spans="1:12">
      <c r="A388" s="67" t="s">
        <v>9</v>
      </c>
      <c r="B388" s="134" t="s">
        <v>134</v>
      </c>
      <c r="C388" s="78"/>
      <c r="D388" s="68" t="s">
        <v>4</v>
      </c>
      <c r="E388" s="43">
        <v>1</v>
      </c>
      <c r="F388" s="161">
        <v>4147</v>
      </c>
      <c r="G388" s="45">
        <f t="shared" si="70"/>
        <v>16588</v>
      </c>
      <c r="H388" s="73">
        <f t="shared" si="68"/>
        <v>4147</v>
      </c>
      <c r="I388" s="73">
        <f t="shared" si="68"/>
        <v>16588</v>
      </c>
      <c r="J388" s="29"/>
      <c r="K388" s="29"/>
      <c r="L388" s="30">
        <f t="shared" si="69"/>
        <v>0</v>
      </c>
    </row>
    <row r="389" spans="1:12">
      <c r="A389" s="67" t="s">
        <v>9</v>
      </c>
      <c r="B389" s="134" t="s">
        <v>137</v>
      </c>
      <c r="C389" s="31" t="s">
        <v>12</v>
      </c>
      <c r="D389" s="68" t="s">
        <v>4</v>
      </c>
      <c r="E389" s="43">
        <v>1</v>
      </c>
      <c r="F389" s="161">
        <v>4147</v>
      </c>
      <c r="G389" s="45">
        <f t="shared" si="70"/>
        <v>16588</v>
      </c>
      <c r="H389" s="73">
        <f t="shared" si="68"/>
        <v>4147</v>
      </c>
      <c r="I389" s="73">
        <f t="shared" si="68"/>
        <v>16588</v>
      </c>
      <c r="J389" s="29"/>
      <c r="K389" s="29"/>
      <c r="L389" s="30">
        <f t="shared" si="69"/>
        <v>0</v>
      </c>
    </row>
    <row r="390" spans="1:12">
      <c r="A390" s="67" t="s">
        <v>9</v>
      </c>
      <c r="B390" s="144" t="s">
        <v>135</v>
      </c>
      <c r="C390" s="78"/>
      <c r="D390" s="68" t="s">
        <v>4</v>
      </c>
      <c r="E390" s="43">
        <v>1</v>
      </c>
      <c r="F390" s="161">
        <v>4147</v>
      </c>
      <c r="G390" s="45">
        <f t="shared" si="70"/>
        <v>16588</v>
      </c>
      <c r="H390" s="73">
        <f t="shared" si="68"/>
        <v>4147</v>
      </c>
      <c r="I390" s="73">
        <f t="shared" si="68"/>
        <v>16588</v>
      </c>
      <c r="J390" s="29"/>
      <c r="K390" s="29"/>
      <c r="L390" s="30">
        <f t="shared" si="69"/>
        <v>0</v>
      </c>
    </row>
    <row r="391" spans="1:12">
      <c r="A391" s="67" t="s">
        <v>9</v>
      </c>
      <c r="B391" s="134" t="s">
        <v>136</v>
      </c>
      <c r="C391" s="78"/>
      <c r="D391" s="68" t="s">
        <v>4</v>
      </c>
      <c r="E391" s="43">
        <v>1</v>
      </c>
      <c r="F391" s="161">
        <v>4147</v>
      </c>
      <c r="G391" s="45">
        <f t="shared" si="70"/>
        <v>16588</v>
      </c>
      <c r="H391" s="73">
        <f t="shared" si="68"/>
        <v>4147</v>
      </c>
      <c r="I391" s="73">
        <f t="shared" si="68"/>
        <v>16588</v>
      </c>
      <c r="J391" s="29"/>
      <c r="K391" s="29"/>
      <c r="L391" s="30">
        <f t="shared" si="69"/>
        <v>0</v>
      </c>
    </row>
    <row r="392" spans="1:12" ht="27">
      <c r="A392" s="67" t="s">
        <v>9</v>
      </c>
      <c r="B392" s="144" t="s">
        <v>142</v>
      </c>
      <c r="C392" s="31" t="s">
        <v>12</v>
      </c>
      <c r="D392" s="68" t="s">
        <v>4</v>
      </c>
      <c r="E392" s="43">
        <v>1</v>
      </c>
      <c r="F392" s="161">
        <v>4565</v>
      </c>
      <c r="G392" s="45">
        <f t="shared" si="70"/>
        <v>18260</v>
      </c>
      <c r="H392" s="73">
        <f t="shared" si="68"/>
        <v>4565</v>
      </c>
      <c r="I392" s="73">
        <f t="shared" si="68"/>
        <v>18260</v>
      </c>
      <c r="J392" s="29"/>
      <c r="K392" s="29"/>
      <c r="L392" s="30">
        <f t="shared" si="69"/>
        <v>0</v>
      </c>
    </row>
    <row r="393" spans="1:12" ht="27">
      <c r="A393" s="67" t="s">
        <v>9</v>
      </c>
      <c r="B393" s="144" t="s">
        <v>139</v>
      </c>
      <c r="C393" s="78"/>
      <c r="D393" s="68" t="s">
        <v>4</v>
      </c>
      <c r="E393" s="43">
        <v>1</v>
      </c>
      <c r="F393" s="161">
        <v>4565</v>
      </c>
      <c r="G393" s="45">
        <f t="shared" si="70"/>
        <v>18260</v>
      </c>
      <c r="H393" s="73">
        <f t="shared" si="68"/>
        <v>4565</v>
      </c>
      <c r="I393" s="73">
        <f t="shared" si="68"/>
        <v>18260</v>
      </c>
      <c r="J393" s="29"/>
      <c r="K393" s="29"/>
      <c r="L393" s="30">
        <f t="shared" si="69"/>
        <v>0</v>
      </c>
    </row>
    <row r="394" spans="1:12">
      <c r="A394" s="67" t="s">
        <v>9</v>
      </c>
      <c r="B394" s="144" t="s">
        <v>138</v>
      </c>
      <c r="C394" s="31" t="s">
        <v>12</v>
      </c>
      <c r="D394" s="68" t="s">
        <v>4</v>
      </c>
      <c r="E394" s="43">
        <v>1</v>
      </c>
      <c r="F394" s="161">
        <v>4026.0000000000005</v>
      </c>
      <c r="G394" s="45">
        <f t="shared" si="70"/>
        <v>16104.000000000002</v>
      </c>
      <c r="H394" s="73">
        <f t="shared" si="68"/>
        <v>4026.0000000000005</v>
      </c>
      <c r="I394" s="73">
        <f t="shared" si="68"/>
        <v>16104.000000000002</v>
      </c>
      <c r="J394" s="29"/>
      <c r="K394" s="29"/>
      <c r="L394" s="30">
        <f t="shared" si="69"/>
        <v>0</v>
      </c>
    </row>
    <row r="395" spans="1:12" ht="15.75" thickBot="1">
      <c r="A395" s="70" t="s">
        <v>9</v>
      </c>
      <c r="B395" s="158" t="s">
        <v>144</v>
      </c>
      <c r="C395" s="79"/>
      <c r="D395" s="72" t="s">
        <v>4</v>
      </c>
      <c r="E395" s="54">
        <v>1</v>
      </c>
      <c r="F395" s="161">
        <v>4026.0000000000005</v>
      </c>
      <c r="G395" s="75">
        <f t="shared" si="70"/>
        <v>16104.000000000002</v>
      </c>
      <c r="H395" s="76">
        <f t="shared" si="68"/>
        <v>4026.0000000000005</v>
      </c>
      <c r="I395" s="76">
        <f t="shared" si="68"/>
        <v>16104.000000000002</v>
      </c>
      <c r="J395" s="157"/>
      <c r="K395" s="157"/>
      <c r="L395" s="40">
        <f t="shared" si="69"/>
        <v>0</v>
      </c>
    </row>
    <row r="396" spans="1:12" ht="27">
      <c r="B396" s="137" t="s">
        <v>47</v>
      </c>
      <c r="C396" s="137"/>
      <c r="D396" s="137"/>
      <c r="E396" s="137"/>
      <c r="F396" s="137"/>
      <c r="G396" s="168"/>
      <c r="H396" s="137"/>
      <c r="I396" s="137"/>
      <c r="J396" s="137"/>
      <c r="K396" s="137"/>
      <c r="L396" s="137"/>
    </row>
    <row r="397" spans="1:12" ht="51">
      <c r="A397" s="14" t="s">
        <v>44</v>
      </c>
      <c r="B397" s="15" t="s">
        <v>23</v>
      </c>
      <c r="C397" s="15" t="s">
        <v>31</v>
      </c>
      <c r="D397" s="16" t="s">
        <v>0</v>
      </c>
      <c r="E397" s="17" t="s">
        <v>24</v>
      </c>
      <c r="F397" s="18" t="s">
        <v>25</v>
      </c>
      <c r="G397" s="164" t="s">
        <v>26</v>
      </c>
      <c r="H397" s="19" t="s">
        <v>27</v>
      </c>
      <c r="I397" s="19" t="s">
        <v>28</v>
      </c>
      <c r="J397" s="20" t="s">
        <v>29</v>
      </c>
      <c r="K397" s="20" t="s">
        <v>30</v>
      </c>
      <c r="L397" s="155" t="s">
        <v>21</v>
      </c>
    </row>
    <row r="398" spans="1:12">
      <c r="B398" s="147" t="s">
        <v>45</v>
      </c>
      <c r="C398" s="138"/>
      <c r="D398" s="138"/>
      <c r="E398" s="138"/>
      <c r="F398" s="138"/>
      <c r="G398" s="169"/>
      <c r="H398" s="138"/>
      <c r="I398" s="138"/>
      <c r="J398" s="138"/>
      <c r="K398" s="139"/>
      <c r="L398" s="12"/>
    </row>
    <row r="399" spans="1:12">
      <c r="A399" s="23">
        <v>11001</v>
      </c>
      <c r="B399" s="148" t="s">
        <v>473</v>
      </c>
      <c r="C399" s="102"/>
      <c r="D399" s="101" t="s">
        <v>46</v>
      </c>
      <c r="E399" s="43">
        <v>1</v>
      </c>
      <c r="F399" s="161">
        <v>126.50000000000001</v>
      </c>
      <c r="G399" s="105">
        <f>F399*100</f>
        <v>12650.000000000002</v>
      </c>
      <c r="H399" s="73">
        <f t="shared" ref="H399:H408" si="71">F399*(1-$H$10)</f>
        <v>126.50000000000001</v>
      </c>
      <c r="I399" s="73">
        <f t="shared" ref="I399:I408" si="72">G399*(1-$H$10)</f>
        <v>12650.000000000002</v>
      </c>
      <c r="J399" s="29"/>
      <c r="K399" s="29"/>
      <c r="L399" s="30">
        <f t="shared" ref="L399:L408" si="73">(J399*H399*E399)+(K399*I399)</f>
        <v>0</v>
      </c>
    </row>
    <row r="400" spans="1:12">
      <c r="A400" s="23">
        <v>11001</v>
      </c>
      <c r="B400" s="148" t="s">
        <v>476</v>
      </c>
      <c r="C400" s="102"/>
      <c r="D400" s="101" t="s">
        <v>46</v>
      </c>
      <c r="E400" s="43">
        <v>1</v>
      </c>
      <c r="F400" s="161">
        <v>126.50000000000001</v>
      </c>
      <c r="G400" s="105">
        <f>F400*100</f>
        <v>12650.000000000002</v>
      </c>
      <c r="H400" s="73">
        <f t="shared" si="71"/>
        <v>126.50000000000001</v>
      </c>
      <c r="I400" s="73">
        <f t="shared" si="72"/>
        <v>12650.000000000002</v>
      </c>
      <c r="J400" s="29"/>
      <c r="K400" s="29"/>
      <c r="L400" s="30">
        <f t="shared" si="73"/>
        <v>0</v>
      </c>
    </row>
    <row r="401" spans="1:12">
      <c r="A401" s="23">
        <v>11001</v>
      </c>
      <c r="B401" s="148" t="s">
        <v>467</v>
      </c>
      <c r="C401" s="102"/>
      <c r="D401" s="101" t="s">
        <v>46</v>
      </c>
      <c r="E401" s="43">
        <v>1</v>
      </c>
      <c r="F401" s="161">
        <v>128.97838800000002</v>
      </c>
      <c r="G401" s="105">
        <f t="shared" ref="G401:G408" si="74">F401*100</f>
        <v>12897.838800000003</v>
      </c>
      <c r="H401" s="73">
        <f t="shared" si="71"/>
        <v>128.97838800000002</v>
      </c>
      <c r="I401" s="73">
        <f t="shared" si="72"/>
        <v>12897.838800000003</v>
      </c>
      <c r="J401" s="29"/>
      <c r="K401" s="29"/>
      <c r="L401" s="30">
        <f t="shared" si="73"/>
        <v>0</v>
      </c>
    </row>
    <row r="402" spans="1:12">
      <c r="A402" s="23">
        <v>11001</v>
      </c>
      <c r="B402" s="148" t="s">
        <v>475</v>
      </c>
      <c r="C402" s="102"/>
      <c r="D402" s="101" t="s">
        <v>46</v>
      </c>
      <c r="E402" s="43">
        <v>1</v>
      </c>
      <c r="F402" s="161">
        <v>116.6465608</v>
      </c>
      <c r="G402" s="105">
        <f t="shared" si="74"/>
        <v>11664.656080000001</v>
      </c>
      <c r="H402" s="73">
        <f t="shared" si="71"/>
        <v>116.6465608</v>
      </c>
      <c r="I402" s="73">
        <f t="shared" si="72"/>
        <v>11664.656080000001</v>
      </c>
      <c r="J402" s="29"/>
      <c r="K402" s="29"/>
      <c r="L402" s="30">
        <f t="shared" si="73"/>
        <v>0</v>
      </c>
    </row>
    <row r="403" spans="1:12">
      <c r="A403" s="23">
        <v>11001</v>
      </c>
      <c r="B403" s="148" t="s">
        <v>472</v>
      </c>
      <c r="C403" s="102"/>
      <c r="D403" s="101" t="s">
        <v>46</v>
      </c>
      <c r="E403" s="43">
        <v>1</v>
      </c>
      <c r="F403" s="161">
        <v>116.6465608</v>
      </c>
      <c r="G403" s="105">
        <f t="shared" si="74"/>
        <v>11664.656080000001</v>
      </c>
      <c r="H403" s="73">
        <f t="shared" si="71"/>
        <v>116.6465608</v>
      </c>
      <c r="I403" s="73">
        <f t="shared" si="72"/>
        <v>11664.656080000001</v>
      </c>
      <c r="J403" s="29"/>
      <c r="K403" s="29"/>
      <c r="L403" s="30">
        <f t="shared" si="73"/>
        <v>0</v>
      </c>
    </row>
    <row r="404" spans="1:12">
      <c r="A404" s="23">
        <v>11001</v>
      </c>
      <c r="B404" s="148" t="s">
        <v>474</v>
      </c>
      <c r="C404" s="102"/>
      <c r="D404" s="101" t="s">
        <v>46</v>
      </c>
      <c r="E404" s="43">
        <v>1</v>
      </c>
      <c r="F404" s="161">
        <v>128.97838800000002</v>
      </c>
      <c r="G404" s="105">
        <f t="shared" si="74"/>
        <v>12897.838800000003</v>
      </c>
      <c r="H404" s="73">
        <f t="shared" si="71"/>
        <v>128.97838800000002</v>
      </c>
      <c r="I404" s="73">
        <f t="shared" si="72"/>
        <v>12897.838800000003</v>
      </c>
      <c r="J404" s="29"/>
      <c r="K404" s="29"/>
      <c r="L404" s="30">
        <f t="shared" si="73"/>
        <v>0</v>
      </c>
    </row>
    <row r="405" spans="1:12">
      <c r="A405" s="23">
        <v>11001</v>
      </c>
      <c r="B405" s="148" t="s">
        <v>470</v>
      </c>
      <c r="C405" s="102"/>
      <c r="D405" s="101" t="s">
        <v>46</v>
      </c>
      <c r="E405" s="43">
        <v>1</v>
      </c>
      <c r="F405" s="161">
        <v>102.19520080000002</v>
      </c>
      <c r="G405" s="105">
        <f t="shared" si="74"/>
        <v>10219.520080000002</v>
      </c>
      <c r="H405" s="73">
        <f t="shared" si="71"/>
        <v>102.19520080000002</v>
      </c>
      <c r="I405" s="73">
        <f t="shared" si="72"/>
        <v>10219.520080000002</v>
      </c>
      <c r="J405" s="29"/>
      <c r="K405" s="29"/>
      <c r="L405" s="30">
        <f t="shared" si="73"/>
        <v>0</v>
      </c>
    </row>
    <row r="406" spans="1:12" ht="27">
      <c r="A406" s="23">
        <v>11001</v>
      </c>
      <c r="B406" s="148" t="s">
        <v>468</v>
      </c>
      <c r="C406" s="102"/>
      <c r="D406" s="101" t="s">
        <v>46</v>
      </c>
      <c r="E406" s="43">
        <v>1</v>
      </c>
      <c r="F406" s="161">
        <v>102.19520080000002</v>
      </c>
      <c r="G406" s="105">
        <f t="shared" si="74"/>
        <v>10219.520080000002</v>
      </c>
      <c r="H406" s="73">
        <f t="shared" si="71"/>
        <v>102.19520080000002</v>
      </c>
      <c r="I406" s="73">
        <f t="shared" si="72"/>
        <v>10219.520080000002</v>
      </c>
      <c r="J406" s="29"/>
      <c r="K406" s="29"/>
      <c r="L406" s="30">
        <f t="shared" si="73"/>
        <v>0</v>
      </c>
    </row>
    <row r="407" spans="1:12">
      <c r="A407" s="84">
        <v>11001</v>
      </c>
      <c r="B407" s="149" t="s">
        <v>469</v>
      </c>
      <c r="C407" s="102"/>
      <c r="D407" s="101" t="s">
        <v>46</v>
      </c>
      <c r="E407" s="43">
        <v>1</v>
      </c>
      <c r="F407" s="161">
        <v>116.6465608</v>
      </c>
      <c r="G407" s="105">
        <f t="shared" si="74"/>
        <v>11664.656080000001</v>
      </c>
      <c r="H407" s="73">
        <f t="shared" si="71"/>
        <v>116.6465608</v>
      </c>
      <c r="I407" s="73">
        <f t="shared" si="72"/>
        <v>11664.656080000001</v>
      </c>
      <c r="J407" s="29"/>
      <c r="K407" s="29"/>
      <c r="L407" s="30">
        <f t="shared" si="73"/>
        <v>0</v>
      </c>
    </row>
    <row r="408" spans="1:12">
      <c r="A408" s="84">
        <v>11001</v>
      </c>
      <c r="B408" s="150" t="s">
        <v>471</v>
      </c>
      <c r="C408" s="102"/>
      <c r="D408" s="101" t="s">
        <v>46</v>
      </c>
      <c r="E408" s="43">
        <v>1</v>
      </c>
      <c r="F408" s="161">
        <v>126.85885520000002</v>
      </c>
      <c r="G408" s="105">
        <f t="shared" si="74"/>
        <v>12685.885520000002</v>
      </c>
      <c r="H408" s="73">
        <f t="shared" si="71"/>
        <v>126.85885520000002</v>
      </c>
      <c r="I408" s="73">
        <f t="shared" si="72"/>
        <v>12685.885520000002</v>
      </c>
      <c r="J408" s="29"/>
      <c r="K408" s="29"/>
      <c r="L408" s="30">
        <f t="shared" si="73"/>
        <v>0</v>
      </c>
    </row>
    <row r="409" spans="1:12">
      <c r="B409" s="151" t="s">
        <v>48</v>
      </c>
      <c r="C409" s="138"/>
      <c r="D409" s="138"/>
      <c r="E409" s="138"/>
      <c r="F409" s="138"/>
      <c r="G409" s="169"/>
      <c r="H409" s="138"/>
      <c r="I409" s="138"/>
      <c r="J409" s="138"/>
      <c r="K409" s="139"/>
      <c r="L409" s="95"/>
    </row>
    <row r="410" spans="1:12">
      <c r="A410" s="107">
        <v>11006</v>
      </c>
      <c r="B410" s="154" t="s">
        <v>483</v>
      </c>
      <c r="C410" s="102"/>
      <c r="D410" s="108" t="s">
        <v>49</v>
      </c>
      <c r="E410" s="43">
        <v>1</v>
      </c>
      <c r="F410" s="161">
        <v>178.20000000000002</v>
      </c>
      <c r="G410" s="109">
        <f>F410*60</f>
        <v>10692.000000000002</v>
      </c>
      <c r="H410" s="73">
        <f t="shared" ref="H410:I412" si="75">F410*(1-$H$10)</f>
        <v>178.20000000000002</v>
      </c>
      <c r="I410" s="73">
        <f t="shared" si="75"/>
        <v>10692.000000000002</v>
      </c>
      <c r="J410" s="29"/>
      <c r="K410" s="29"/>
      <c r="L410" s="30">
        <f>(J410*H410*E410)+(K410*I410)</f>
        <v>0</v>
      </c>
    </row>
    <row r="411" spans="1:12">
      <c r="A411" s="107">
        <v>11006</v>
      </c>
      <c r="B411" s="148" t="s">
        <v>479</v>
      </c>
      <c r="C411" s="102"/>
      <c r="D411" s="108" t="s">
        <v>49</v>
      </c>
      <c r="E411" s="43">
        <v>1</v>
      </c>
      <c r="F411" s="161">
        <v>178.20000000000002</v>
      </c>
      <c r="G411" s="109">
        <f>F411*60</f>
        <v>10692.000000000002</v>
      </c>
      <c r="H411" s="73">
        <f t="shared" si="75"/>
        <v>178.20000000000002</v>
      </c>
      <c r="I411" s="73">
        <f t="shared" si="75"/>
        <v>10692.000000000002</v>
      </c>
      <c r="J411" s="29"/>
      <c r="K411" s="29"/>
      <c r="L411" s="30">
        <f>(J411*H411*E411)+(K411*I411)</f>
        <v>0</v>
      </c>
    </row>
    <row r="412" spans="1:12">
      <c r="A412" s="107">
        <v>11006</v>
      </c>
      <c r="B412" s="148" t="s">
        <v>487</v>
      </c>
      <c r="C412" s="102"/>
      <c r="D412" s="108" t="s">
        <v>49</v>
      </c>
      <c r="E412" s="43">
        <v>1</v>
      </c>
      <c r="F412" s="161">
        <v>178.20000000000002</v>
      </c>
      <c r="G412" s="109">
        <f>F412*60</f>
        <v>10692.000000000002</v>
      </c>
      <c r="H412" s="73">
        <f t="shared" si="75"/>
        <v>178.20000000000002</v>
      </c>
      <c r="I412" s="73">
        <f t="shared" si="75"/>
        <v>10692.000000000002</v>
      </c>
      <c r="J412" s="29"/>
      <c r="K412" s="29"/>
      <c r="L412" s="30">
        <f>(J412*H412*E412)+(K412*I412)</f>
        <v>0</v>
      </c>
    </row>
    <row r="413" spans="1:12">
      <c r="A413" s="23">
        <v>11006</v>
      </c>
      <c r="B413" s="148" t="s">
        <v>486</v>
      </c>
      <c r="C413" s="102"/>
      <c r="D413" s="101" t="s">
        <v>49</v>
      </c>
      <c r="E413" s="43">
        <v>1</v>
      </c>
      <c r="F413" s="161">
        <v>190.87838000000002</v>
      </c>
      <c r="G413" s="109">
        <f t="shared" ref="G413:G421" si="76">F413*60</f>
        <v>11452.702800000001</v>
      </c>
      <c r="H413" s="73">
        <f t="shared" ref="H413:H421" si="77">F413*(1-$H$10)</f>
        <v>190.87838000000002</v>
      </c>
      <c r="I413" s="73">
        <f t="shared" ref="I413:I421" si="78">G413*(1-$H$10)</f>
        <v>11452.702800000001</v>
      </c>
      <c r="J413" s="29"/>
      <c r="K413" s="29"/>
      <c r="L413" s="30">
        <f t="shared" ref="L413:L421" si="79">(J413*H413*E413)+(K413*I413)</f>
        <v>0</v>
      </c>
    </row>
    <row r="414" spans="1:12">
      <c r="A414" s="23">
        <v>11006</v>
      </c>
      <c r="B414" s="148" t="s">
        <v>477</v>
      </c>
      <c r="C414" s="102"/>
      <c r="D414" s="101" t="s">
        <v>49</v>
      </c>
      <c r="E414" s="43">
        <v>1</v>
      </c>
      <c r="F414" s="161">
        <v>222.02908933333336</v>
      </c>
      <c r="G414" s="109">
        <f t="shared" si="76"/>
        <v>13321.745360000001</v>
      </c>
      <c r="H414" s="73">
        <f t="shared" si="77"/>
        <v>222.02908933333336</v>
      </c>
      <c r="I414" s="73">
        <f t="shared" si="78"/>
        <v>13321.745360000001</v>
      </c>
      <c r="J414" s="29"/>
      <c r="K414" s="29"/>
      <c r="L414" s="30">
        <f t="shared" si="79"/>
        <v>0</v>
      </c>
    </row>
    <row r="415" spans="1:12">
      <c r="A415" s="23">
        <v>11006</v>
      </c>
      <c r="B415" s="148" t="s">
        <v>482</v>
      </c>
      <c r="C415" s="102"/>
      <c r="D415" s="101" t="s">
        <v>49</v>
      </c>
      <c r="E415" s="43">
        <v>1</v>
      </c>
      <c r="F415" s="161">
        <v>211.43142533333335</v>
      </c>
      <c r="G415" s="109">
        <f t="shared" si="76"/>
        <v>12685.885520000002</v>
      </c>
      <c r="H415" s="73">
        <f t="shared" si="77"/>
        <v>211.43142533333335</v>
      </c>
      <c r="I415" s="73">
        <f t="shared" si="78"/>
        <v>12685.885520000002</v>
      </c>
      <c r="J415" s="29"/>
      <c r="K415" s="29"/>
      <c r="L415" s="30">
        <f t="shared" si="79"/>
        <v>0</v>
      </c>
    </row>
    <row r="416" spans="1:12">
      <c r="A416" s="23">
        <v>11006</v>
      </c>
      <c r="B416" s="148" t="s">
        <v>484</v>
      </c>
      <c r="C416" s="102"/>
      <c r="D416" s="101" t="s">
        <v>49</v>
      </c>
      <c r="E416" s="43">
        <v>1</v>
      </c>
      <c r="F416" s="161">
        <v>166.79277999999999</v>
      </c>
      <c r="G416" s="109">
        <f t="shared" si="76"/>
        <v>10007.566800000001</v>
      </c>
      <c r="H416" s="73">
        <f t="shared" si="77"/>
        <v>166.79277999999999</v>
      </c>
      <c r="I416" s="73">
        <f t="shared" si="78"/>
        <v>10007.566800000001</v>
      </c>
      <c r="J416" s="29"/>
      <c r="K416" s="29"/>
      <c r="L416" s="30">
        <f t="shared" si="79"/>
        <v>0</v>
      </c>
    </row>
    <row r="417" spans="1:12">
      <c r="A417" s="23">
        <v>11006</v>
      </c>
      <c r="B417" s="148" t="s">
        <v>480</v>
      </c>
      <c r="C417" s="102"/>
      <c r="D417" s="101" t="s">
        <v>49</v>
      </c>
      <c r="E417" s="43">
        <v>1</v>
      </c>
      <c r="F417" s="161">
        <v>166.79277999999999</v>
      </c>
      <c r="G417" s="109">
        <f t="shared" si="76"/>
        <v>10007.566800000001</v>
      </c>
      <c r="H417" s="73">
        <f t="shared" si="77"/>
        <v>166.79277999999999</v>
      </c>
      <c r="I417" s="73">
        <f t="shared" si="78"/>
        <v>10007.566800000001</v>
      </c>
      <c r="J417" s="29"/>
      <c r="K417" s="29"/>
      <c r="L417" s="30">
        <f t="shared" si="79"/>
        <v>0</v>
      </c>
    </row>
    <row r="418" spans="1:12">
      <c r="A418" s="23">
        <v>11006</v>
      </c>
      <c r="B418" s="148" t="s">
        <v>481</v>
      </c>
      <c r="C418" s="102"/>
      <c r="D418" s="101" t="s">
        <v>49</v>
      </c>
      <c r="E418" s="43">
        <v>1</v>
      </c>
      <c r="F418" s="161">
        <v>166.79277999999999</v>
      </c>
      <c r="G418" s="109">
        <f t="shared" si="76"/>
        <v>10007.566800000001</v>
      </c>
      <c r="H418" s="73">
        <f t="shared" si="77"/>
        <v>166.79277999999999</v>
      </c>
      <c r="I418" s="73">
        <f t="shared" si="78"/>
        <v>10007.566800000001</v>
      </c>
      <c r="J418" s="29"/>
      <c r="K418" s="29"/>
      <c r="L418" s="30">
        <f t="shared" si="79"/>
        <v>0</v>
      </c>
    </row>
    <row r="419" spans="1:12">
      <c r="A419" s="23">
        <v>11006</v>
      </c>
      <c r="B419" s="148" t="s">
        <v>478</v>
      </c>
      <c r="C419" s="102"/>
      <c r="D419" s="101" t="s">
        <v>49</v>
      </c>
      <c r="E419" s="43">
        <v>1</v>
      </c>
      <c r="F419" s="161">
        <v>184.41541066666667</v>
      </c>
      <c r="G419" s="109">
        <f t="shared" si="76"/>
        <v>11064.924640000001</v>
      </c>
      <c r="H419" s="73">
        <f t="shared" si="77"/>
        <v>184.41541066666667</v>
      </c>
      <c r="I419" s="73">
        <f t="shared" si="78"/>
        <v>11064.924640000001</v>
      </c>
      <c r="J419" s="29"/>
      <c r="K419" s="29"/>
      <c r="L419" s="30">
        <f t="shared" si="79"/>
        <v>0</v>
      </c>
    </row>
    <row r="420" spans="1:12">
      <c r="A420" s="23">
        <v>11006</v>
      </c>
      <c r="B420" s="148" t="s">
        <v>485</v>
      </c>
      <c r="C420" s="102"/>
      <c r="D420" s="101" t="s">
        <v>49</v>
      </c>
      <c r="E420" s="43">
        <v>1</v>
      </c>
      <c r="F420" s="161">
        <v>211.43142533333335</v>
      </c>
      <c r="G420" s="109">
        <f t="shared" si="76"/>
        <v>12685.885520000002</v>
      </c>
      <c r="H420" s="73">
        <f t="shared" si="77"/>
        <v>211.43142533333335</v>
      </c>
      <c r="I420" s="73">
        <f t="shared" si="78"/>
        <v>12685.885520000002</v>
      </c>
      <c r="J420" s="29"/>
      <c r="K420" s="29"/>
      <c r="L420" s="30">
        <f t="shared" si="79"/>
        <v>0</v>
      </c>
    </row>
    <row r="421" spans="1:12" ht="27">
      <c r="A421" s="23">
        <v>11006</v>
      </c>
      <c r="B421" s="148" t="s">
        <v>488</v>
      </c>
      <c r="C421" s="102"/>
      <c r="D421" s="101" t="s">
        <v>49</v>
      </c>
      <c r="E421" s="43">
        <v>1</v>
      </c>
      <c r="F421" s="161">
        <v>203.80431866666669</v>
      </c>
      <c r="G421" s="109">
        <f t="shared" si="76"/>
        <v>12228.259120000001</v>
      </c>
      <c r="H421" s="73">
        <f t="shared" si="77"/>
        <v>203.80431866666669</v>
      </c>
      <c r="I421" s="73">
        <f t="shared" si="78"/>
        <v>12228.259120000001</v>
      </c>
      <c r="J421" s="29"/>
      <c r="K421" s="29"/>
      <c r="L421" s="30">
        <f t="shared" si="79"/>
        <v>0</v>
      </c>
    </row>
    <row r="422" spans="1:12">
      <c r="B422" s="151" t="s">
        <v>50</v>
      </c>
      <c r="C422" s="138"/>
      <c r="D422" s="138"/>
      <c r="E422" s="138"/>
      <c r="F422" s="138"/>
      <c r="G422" s="169"/>
      <c r="H422" s="138"/>
      <c r="I422" s="138"/>
      <c r="J422" s="138"/>
      <c r="K422" s="139"/>
      <c r="L422" s="95"/>
    </row>
    <row r="423" spans="1:12">
      <c r="A423" s="106">
        <v>11003</v>
      </c>
      <c r="B423" s="150" t="s">
        <v>489</v>
      </c>
      <c r="C423" s="102"/>
      <c r="D423" s="100" t="s">
        <v>51</v>
      </c>
      <c r="E423" s="23">
        <v>1</v>
      </c>
      <c r="F423" s="161">
        <v>280.14228977777782</v>
      </c>
      <c r="G423" s="109">
        <f t="shared" ref="G423:G428" si="80">F423*45</f>
        <v>12606.403040000001</v>
      </c>
      <c r="H423" s="73">
        <f t="shared" ref="H423:H428" si="81">F423*(1-$H$10)</f>
        <v>280.14228977777782</v>
      </c>
      <c r="I423" s="73">
        <f t="shared" ref="I423:I428" si="82">G423*(1-$H$10)</f>
        <v>12606.403040000001</v>
      </c>
      <c r="J423" s="29"/>
      <c r="K423" s="29"/>
      <c r="L423" s="30">
        <f t="shared" ref="L423:L428" si="83">(J423*H423*E423)+(K423*I423)</f>
        <v>0</v>
      </c>
    </row>
    <row r="424" spans="1:12">
      <c r="A424" s="106">
        <v>11003</v>
      </c>
      <c r="B424" s="150" t="s">
        <v>494</v>
      </c>
      <c r="C424" s="102"/>
      <c r="D424" s="101" t="s">
        <v>51</v>
      </c>
      <c r="E424" s="23">
        <v>1</v>
      </c>
      <c r="F424" s="161">
        <v>252.73822933333341</v>
      </c>
      <c r="G424" s="109">
        <f t="shared" si="80"/>
        <v>11373.220320000004</v>
      </c>
      <c r="H424" s="73">
        <f t="shared" si="81"/>
        <v>252.73822933333341</v>
      </c>
      <c r="I424" s="73">
        <f t="shared" si="82"/>
        <v>11373.220320000004</v>
      </c>
      <c r="J424" s="29"/>
      <c r="K424" s="29"/>
      <c r="L424" s="30">
        <f t="shared" si="83"/>
        <v>0</v>
      </c>
    </row>
    <row r="425" spans="1:12" ht="27">
      <c r="A425" s="106">
        <v>11003</v>
      </c>
      <c r="B425" s="150" t="s">
        <v>490</v>
      </c>
      <c r="C425" s="102"/>
      <c r="D425" s="101" t="s">
        <v>51</v>
      </c>
      <c r="E425" s="23">
        <v>1</v>
      </c>
      <c r="F425" s="161">
        <v>252.73822933333341</v>
      </c>
      <c r="G425" s="109">
        <f t="shared" si="80"/>
        <v>11373.220320000004</v>
      </c>
      <c r="H425" s="73">
        <f t="shared" si="81"/>
        <v>252.73822933333341</v>
      </c>
      <c r="I425" s="73">
        <f t="shared" si="82"/>
        <v>11373.220320000004</v>
      </c>
      <c r="J425" s="29"/>
      <c r="K425" s="29"/>
      <c r="L425" s="30">
        <f t="shared" si="83"/>
        <v>0</v>
      </c>
    </row>
    <row r="426" spans="1:12">
      <c r="A426" s="106">
        <v>11003</v>
      </c>
      <c r="B426" s="150" t="s">
        <v>491</v>
      </c>
      <c r="C426" s="102"/>
      <c r="D426" s="100" t="s">
        <v>51</v>
      </c>
      <c r="E426" s="23">
        <v>1</v>
      </c>
      <c r="F426" s="161">
        <v>252.73822933333341</v>
      </c>
      <c r="G426" s="109">
        <f t="shared" si="80"/>
        <v>11373.220320000004</v>
      </c>
      <c r="H426" s="73">
        <f t="shared" si="81"/>
        <v>252.73822933333341</v>
      </c>
      <c r="I426" s="73">
        <f t="shared" si="82"/>
        <v>11373.220320000004</v>
      </c>
      <c r="J426" s="29"/>
      <c r="K426" s="29"/>
      <c r="L426" s="30">
        <f t="shared" si="83"/>
        <v>0</v>
      </c>
    </row>
    <row r="427" spans="1:12" ht="27">
      <c r="A427" s="106">
        <v>11003</v>
      </c>
      <c r="B427" s="150" t="s">
        <v>493</v>
      </c>
      <c r="C427" s="102"/>
      <c r="D427" s="101" t="s">
        <v>51</v>
      </c>
      <c r="E427" s="23">
        <v>1</v>
      </c>
      <c r="F427" s="161">
        <v>252.73822933333341</v>
      </c>
      <c r="G427" s="109">
        <f t="shared" si="80"/>
        <v>11373.220320000004</v>
      </c>
      <c r="H427" s="73">
        <f t="shared" si="81"/>
        <v>252.73822933333341</v>
      </c>
      <c r="I427" s="73">
        <f t="shared" si="82"/>
        <v>11373.220320000004</v>
      </c>
      <c r="J427" s="29"/>
      <c r="K427" s="29"/>
      <c r="L427" s="30">
        <f t="shared" si="83"/>
        <v>0</v>
      </c>
    </row>
    <row r="428" spans="1:12" ht="27">
      <c r="A428" s="106">
        <v>11003</v>
      </c>
      <c r="B428" s="150" t="s">
        <v>492</v>
      </c>
      <c r="C428" s="102"/>
      <c r="D428" s="101" t="s">
        <v>51</v>
      </c>
      <c r="E428" s="23">
        <v>1</v>
      </c>
      <c r="F428" s="161">
        <v>294.86126755555557</v>
      </c>
      <c r="G428" s="109">
        <f t="shared" si="80"/>
        <v>13268.75704</v>
      </c>
      <c r="H428" s="73">
        <f t="shared" si="81"/>
        <v>294.86126755555557</v>
      </c>
      <c r="I428" s="73">
        <f t="shared" si="82"/>
        <v>13268.75704</v>
      </c>
      <c r="J428" s="29"/>
      <c r="K428" s="29"/>
      <c r="L428" s="30">
        <f t="shared" si="83"/>
        <v>0</v>
      </c>
    </row>
    <row r="429" spans="1:12" ht="27">
      <c r="B429" s="137" t="s">
        <v>52</v>
      </c>
      <c r="C429" s="137"/>
      <c r="D429" s="137"/>
      <c r="E429" s="137"/>
      <c r="F429" s="137"/>
      <c r="G429" s="168"/>
      <c r="H429" s="137"/>
      <c r="I429" s="137"/>
      <c r="J429" s="137"/>
      <c r="K429" s="137"/>
      <c r="L429" s="137"/>
    </row>
    <row r="430" spans="1:12" ht="51">
      <c r="A430" s="14" t="s">
        <v>44</v>
      </c>
      <c r="B430" s="15" t="s">
        <v>495</v>
      </c>
      <c r="C430" s="15" t="s">
        <v>31</v>
      </c>
      <c r="D430" s="16" t="s">
        <v>0</v>
      </c>
      <c r="E430" s="17" t="s">
        <v>24</v>
      </c>
      <c r="F430" s="18" t="s">
        <v>25</v>
      </c>
      <c r="G430" s="164" t="s">
        <v>26</v>
      </c>
      <c r="H430" s="19" t="s">
        <v>27</v>
      </c>
      <c r="I430" s="19" t="s">
        <v>28</v>
      </c>
      <c r="J430" s="20" t="s">
        <v>29</v>
      </c>
      <c r="K430" s="20" t="s">
        <v>30</v>
      </c>
      <c r="L430" s="155" t="s">
        <v>21</v>
      </c>
    </row>
    <row r="431" spans="1:12">
      <c r="A431" s="23">
        <v>18011</v>
      </c>
      <c r="B431" s="156" t="s">
        <v>53</v>
      </c>
      <c r="C431" s="102"/>
      <c r="D431" s="110" t="s">
        <v>54</v>
      </c>
      <c r="E431" s="23">
        <v>1</v>
      </c>
      <c r="F431" s="161">
        <v>913.00000000000011</v>
      </c>
      <c r="G431" s="105">
        <f t="shared" ref="G431:G436" si="84">F431*10</f>
        <v>9130.0000000000018</v>
      </c>
      <c r="H431" s="73">
        <f t="shared" ref="H431:H447" si="85">F431*(1-$H$10)</f>
        <v>913.00000000000011</v>
      </c>
      <c r="I431" s="73">
        <f t="shared" ref="I431:I447" si="86">G431*(1-$H$10)</f>
        <v>9130.0000000000018</v>
      </c>
      <c r="J431" s="29"/>
      <c r="K431" s="29"/>
      <c r="L431" s="30">
        <f t="shared" ref="L431:L447" si="87">(J431*H431*E431)+(K431*I431)</f>
        <v>0</v>
      </c>
    </row>
    <row r="432" spans="1:12">
      <c r="A432" s="23">
        <v>18011</v>
      </c>
      <c r="B432" s="156" t="s">
        <v>55</v>
      </c>
      <c r="C432" s="102"/>
      <c r="D432" s="110" t="s">
        <v>54</v>
      </c>
      <c r="E432" s="23">
        <v>1</v>
      </c>
      <c r="F432" s="161">
        <v>913.00000000000011</v>
      </c>
      <c r="G432" s="105">
        <f t="shared" si="84"/>
        <v>9130.0000000000018</v>
      </c>
      <c r="H432" s="73">
        <f t="shared" si="85"/>
        <v>913.00000000000011</v>
      </c>
      <c r="I432" s="73">
        <f t="shared" si="86"/>
        <v>9130.0000000000018</v>
      </c>
      <c r="J432" s="29"/>
      <c r="K432" s="29"/>
      <c r="L432" s="30">
        <f t="shared" si="87"/>
        <v>0</v>
      </c>
    </row>
    <row r="433" spans="1:12">
      <c r="A433" s="106">
        <v>18011</v>
      </c>
      <c r="B433" s="103" t="s">
        <v>56</v>
      </c>
      <c r="C433" s="102"/>
      <c r="D433" s="111" t="s">
        <v>54</v>
      </c>
      <c r="E433" s="23">
        <v>1</v>
      </c>
      <c r="F433" s="161">
        <v>913.00000000000011</v>
      </c>
      <c r="G433" s="105">
        <f t="shared" si="84"/>
        <v>9130.0000000000018</v>
      </c>
      <c r="H433" s="73">
        <f t="shared" si="85"/>
        <v>913.00000000000011</v>
      </c>
      <c r="I433" s="73">
        <f t="shared" si="86"/>
        <v>9130.0000000000018</v>
      </c>
      <c r="J433" s="29"/>
      <c r="K433" s="29"/>
      <c r="L433" s="30">
        <f t="shared" si="87"/>
        <v>0</v>
      </c>
    </row>
    <row r="434" spans="1:12">
      <c r="A434" s="23">
        <v>18012</v>
      </c>
      <c r="B434" s="114" t="s">
        <v>57</v>
      </c>
      <c r="C434" s="102"/>
      <c r="D434" s="111" t="s">
        <v>54</v>
      </c>
      <c r="E434" s="23">
        <v>1</v>
      </c>
      <c r="F434" s="161">
        <v>1281.5</v>
      </c>
      <c r="G434" s="105">
        <f t="shared" si="84"/>
        <v>12815</v>
      </c>
      <c r="H434" s="73">
        <f t="shared" si="85"/>
        <v>1281.5</v>
      </c>
      <c r="I434" s="73">
        <f t="shared" si="86"/>
        <v>12815</v>
      </c>
      <c r="J434" s="29"/>
      <c r="K434" s="29"/>
      <c r="L434" s="30">
        <f t="shared" si="87"/>
        <v>0</v>
      </c>
    </row>
    <row r="435" spans="1:12">
      <c r="A435" s="23">
        <v>18012</v>
      </c>
      <c r="B435" s="152" t="s">
        <v>59</v>
      </c>
      <c r="C435" s="102"/>
      <c r="D435" s="111" t="s">
        <v>54</v>
      </c>
      <c r="E435" s="23">
        <v>1</v>
      </c>
      <c r="F435" s="161">
        <v>1281.5</v>
      </c>
      <c r="G435" s="105">
        <f t="shared" si="84"/>
        <v>12815</v>
      </c>
      <c r="H435" s="73">
        <f t="shared" si="85"/>
        <v>1281.5</v>
      </c>
      <c r="I435" s="73">
        <f t="shared" si="86"/>
        <v>12815</v>
      </c>
      <c r="J435" s="29"/>
      <c r="K435" s="29"/>
      <c r="L435" s="30">
        <f t="shared" si="87"/>
        <v>0</v>
      </c>
    </row>
    <row r="436" spans="1:12" ht="27">
      <c r="A436" s="23">
        <v>18012</v>
      </c>
      <c r="B436" s="152" t="s">
        <v>60</v>
      </c>
      <c r="C436" s="102"/>
      <c r="D436" s="111" t="s">
        <v>54</v>
      </c>
      <c r="E436" s="23">
        <v>1</v>
      </c>
      <c r="F436" s="161">
        <v>1281.5</v>
      </c>
      <c r="G436" s="105">
        <f t="shared" si="84"/>
        <v>12815</v>
      </c>
      <c r="H436" s="73">
        <f t="shared" si="85"/>
        <v>1281.5</v>
      </c>
      <c r="I436" s="73">
        <f t="shared" si="86"/>
        <v>12815</v>
      </c>
      <c r="J436" s="29"/>
      <c r="K436" s="29"/>
      <c r="L436" s="30">
        <f t="shared" si="87"/>
        <v>0</v>
      </c>
    </row>
    <row r="437" spans="1:12">
      <c r="A437" s="106">
        <v>18012</v>
      </c>
      <c r="B437" s="115" t="s">
        <v>61</v>
      </c>
      <c r="C437" s="102"/>
      <c r="D437" s="111" t="s">
        <v>54</v>
      </c>
      <c r="E437" s="23">
        <v>1</v>
      </c>
      <c r="F437" s="161">
        <v>1339.400216</v>
      </c>
      <c r="G437" s="105">
        <f t="shared" ref="G437:G447" si="88">F437*10</f>
        <v>13394.00216</v>
      </c>
      <c r="H437" s="73">
        <f t="shared" si="85"/>
        <v>1339.400216</v>
      </c>
      <c r="I437" s="73">
        <f t="shared" si="86"/>
        <v>13394.00216</v>
      </c>
      <c r="J437" s="29"/>
      <c r="K437" s="29"/>
      <c r="L437" s="30">
        <f t="shared" si="87"/>
        <v>0</v>
      </c>
    </row>
    <row r="438" spans="1:12">
      <c r="A438" s="106">
        <v>18012</v>
      </c>
      <c r="B438" s="115" t="s">
        <v>62</v>
      </c>
      <c r="C438" s="102"/>
      <c r="D438" s="111" t="s">
        <v>54</v>
      </c>
      <c r="E438" s="23">
        <v>1</v>
      </c>
      <c r="F438" s="161">
        <v>1685.0285760000002</v>
      </c>
      <c r="G438" s="105">
        <f t="shared" si="88"/>
        <v>16850.285760000002</v>
      </c>
      <c r="H438" s="73">
        <f t="shared" si="85"/>
        <v>1685.0285760000002</v>
      </c>
      <c r="I438" s="73">
        <f t="shared" si="86"/>
        <v>16850.285760000002</v>
      </c>
      <c r="J438" s="29"/>
      <c r="K438" s="29"/>
      <c r="L438" s="30">
        <f t="shared" si="87"/>
        <v>0</v>
      </c>
    </row>
    <row r="439" spans="1:12">
      <c r="A439" s="106">
        <v>18012</v>
      </c>
      <c r="B439" s="115" t="s">
        <v>63</v>
      </c>
      <c r="C439" s="102"/>
      <c r="D439" s="111" t="s">
        <v>54</v>
      </c>
      <c r="E439" s="23">
        <v>1</v>
      </c>
      <c r="F439" s="161">
        <v>1241.3718240000003</v>
      </c>
      <c r="G439" s="105">
        <f t="shared" si="88"/>
        <v>12413.718240000002</v>
      </c>
      <c r="H439" s="73">
        <f t="shared" si="85"/>
        <v>1241.3718240000003</v>
      </c>
      <c r="I439" s="73">
        <f t="shared" si="86"/>
        <v>12413.718240000002</v>
      </c>
      <c r="J439" s="29"/>
      <c r="K439" s="29"/>
      <c r="L439" s="30">
        <f t="shared" si="87"/>
        <v>0</v>
      </c>
    </row>
    <row r="440" spans="1:12">
      <c r="A440" s="104">
        <v>18012</v>
      </c>
      <c r="B440" s="113" t="s">
        <v>64</v>
      </c>
      <c r="C440" s="102"/>
      <c r="D440" s="111" t="s">
        <v>54</v>
      </c>
      <c r="E440" s="23">
        <v>1</v>
      </c>
      <c r="F440" s="161">
        <v>1339.400216</v>
      </c>
      <c r="G440" s="105">
        <f t="shared" si="88"/>
        <v>13394.00216</v>
      </c>
      <c r="H440" s="73">
        <f t="shared" si="85"/>
        <v>1339.400216</v>
      </c>
      <c r="I440" s="73">
        <f t="shared" si="86"/>
        <v>13394.00216</v>
      </c>
      <c r="J440" s="29"/>
      <c r="K440" s="29"/>
      <c r="L440" s="30">
        <f t="shared" si="87"/>
        <v>0</v>
      </c>
    </row>
    <row r="441" spans="1:12" ht="27">
      <c r="A441" s="106">
        <v>18012</v>
      </c>
      <c r="B441" s="115" t="s">
        <v>65</v>
      </c>
      <c r="C441" s="102"/>
      <c r="D441" s="111" t="s">
        <v>54</v>
      </c>
      <c r="E441" s="23">
        <v>1</v>
      </c>
      <c r="F441" s="161">
        <v>1339.400216</v>
      </c>
      <c r="G441" s="105">
        <f t="shared" si="88"/>
        <v>13394.00216</v>
      </c>
      <c r="H441" s="73">
        <f t="shared" si="85"/>
        <v>1339.400216</v>
      </c>
      <c r="I441" s="73">
        <f t="shared" si="86"/>
        <v>13394.00216</v>
      </c>
      <c r="J441" s="29"/>
      <c r="K441" s="29"/>
      <c r="L441" s="30">
        <f t="shared" si="87"/>
        <v>0</v>
      </c>
    </row>
    <row r="442" spans="1:12">
      <c r="A442" s="106">
        <v>18012</v>
      </c>
      <c r="B442" s="115" t="s">
        <v>58</v>
      </c>
      <c r="C442" s="102"/>
      <c r="D442" s="111" t="s">
        <v>54</v>
      </c>
      <c r="E442" s="23">
        <v>1</v>
      </c>
      <c r="F442" s="161">
        <v>1339.400216</v>
      </c>
      <c r="G442" s="105">
        <f t="shared" si="88"/>
        <v>13394.00216</v>
      </c>
      <c r="H442" s="73">
        <f t="shared" si="85"/>
        <v>1339.400216</v>
      </c>
      <c r="I442" s="73">
        <f t="shared" si="86"/>
        <v>13394.00216</v>
      </c>
      <c r="J442" s="29"/>
      <c r="K442" s="29"/>
      <c r="L442" s="30">
        <f t="shared" si="87"/>
        <v>0</v>
      </c>
    </row>
    <row r="443" spans="1:12">
      <c r="A443" s="106">
        <v>18012</v>
      </c>
      <c r="B443" s="115" t="s">
        <v>66</v>
      </c>
      <c r="C443" s="102"/>
      <c r="D443" s="111" t="s">
        <v>54</v>
      </c>
      <c r="E443" s="23">
        <v>1</v>
      </c>
      <c r="F443" s="161">
        <v>1241.3718240000003</v>
      </c>
      <c r="G443" s="105">
        <f t="shared" si="88"/>
        <v>12413.718240000002</v>
      </c>
      <c r="H443" s="73">
        <f t="shared" si="85"/>
        <v>1241.3718240000003</v>
      </c>
      <c r="I443" s="73">
        <f t="shared" si="86"/>
        <v>12413.718240000002</v>
      </c>
      <c r="J443" s="29"/>
      <c r="K443" s="29"/>
      <c r="L443" s="30">
        <f t="shared" si="87"/>
        <v>0</v>
      </c>
    </row>
    <row r="444" spans="1:12">
      <c r="A444" s="106">
        <v>18012</v>
      </c>
      <c r="B444" s="115" t="s">
        <v>67</v>
      </c>
      <c r="C444" s="102"/>
      <c r="D444" s="111" t="s">
        <v>54</v>
      </c>
      <c r="E444" s="23">
        <v>1</v>
      </c>
      <c r="F444" s="161">
        <v>1241.3718240000003</v>
      </c>
      <c r="G444" s="105">
        <f t="shared" si="88"/>
        <v>12413.718240000002</v>
      </c>
      <c r="H444" s="73">
        <f t="shared" si="85"/>
        <v>1241.3718240000003</v>
      </c>
      <c r="I444" s="73">
        <f t="shared" si="86"/>
        <v>12413.718240000002</v>
      </c>
      <c r="J444" s="29"/>
      <c r="K444" s="29"/>
      <c r="L444" s="30">
        <f t="shared" si="87"/>
        <v>0</v>
      </c>
    </row>
    <row r="445" spans="1:12">
      <c r="A445" s="106">
        <v>18012</v>
      </c>
      <c r="B445" s="115" t="s">
        <v>68</v>
      </c>
      <c r="C445" s="102"/>
      <c r="D445" s="111" t="s">
        <v>54</v>
      </c>
      <c r="E445" s="23">
        <v>1</v>
      </c>
      <c r="F445" s="161">
        <v>1339.400216</v>
      </c>
      <c r="G445" s="105">
        <f t="shared" si="88"/>
        <v>13394.00216</v>
      </c>
      <c r="H445" s="73">
        <f t="shared" si="85"/>
        <v>1339.400216</v>
      </c>
      <c r="I445" s="73">
        <f t="shared" si="86"/>
        <v>13394.00216</v>
      </c>
      <c r="J445" s="29"/>
      <c r="K445" s="29"/>
      <c r="L445" s="30">
        <f t="shared" si="87"/>
        <v>0</v>
      </c>
    </row>
    <row r="446" spans="1:12">
      <c r="A446" s="106">
        <v>18012</v>
      </c>
      <c r="B446" s="115" t="s">
        <v>69</v>
      </c>
      <c r="C446" s="102"/>
      <c r="D446" s="111" t="s">
        <v>54</v>
      </c>
      <c r="E446" s="23">
        <v>1</v>
      </c>
      <c r="F446" s="161">
        <v>1339.400216</v>
      </c>
      <c r="G446" s="105">
        <f t="shared" si="88"/>
        <v>13394.00216</v>
      </c>
      <c r="H446" s="73">
        <f t="shared" si="85"/>
        <v>1339.400216</v>
      </c>
      <c r="I446" s="73">
        <f t="shared" si="86"/>
        <v>13394.00216</v>
      </c>
      <c r="J446" s="29"/>
      <c r="K446" s="29"/>
      <c r="L446" s="30">
        <f t="shared" si="87"/>
        <v>0</v>
      </c>
    </row>
    <row r="447" spans="1:12">
      <c r="A447" s="106">
        <v>18012</v>
      </c>
      <c r="B447" s="115" t="s">
        <v>70</v>
      </c>
      <c r="C447" s="102"/>
      <c r="D447" s="111" t="s">
        <v>54</v>
      </c>
      <c r="E447" s="23">
        <v>1</v>
      </c>
      <c r="F447" s="161">
        <v>1553.5212000000001</v>
      </c>
      <c r="G447" s="105">
        <f t="shared" si="88"/>
        <v>15535.212000000001</v>
      </c>
      <c r="H447" s="73">
        <f t="shared" si="85"/>
        <v>1553.5212000000001</v>
      </c>
      <c r="I447" s="73">
        <f t="shared" si="86"/>
        <v>15535.212000000001</v>
      </c>
      <c r="J447" s="29"/>
      <c r="K447" s="29"/>
      <c r="L447" s="30">
        <f t="shared" si="87"/>
        <v>0</v>
      </c>
    </row>
    <row r="448" spans="1:12">
      <c r="A448" s="107">
        <v>18014</v>
      </c>
      <c r="B448" s="153" t="s">
        <v>71</v>
      </c>
      <c r="C448" s="102"/>
      <c r="D448" s="116" t="s">
        <v>54</v>
      </c>
      <c r="E448" s="23">
        <v>1</v>
      </c>
      <c r="F448" s="161">
        <v>1776.5000000000002</v>
      </c>
      <c r="G448" s="109">
        <f>F448*10</f>
        <v>17765.000000000004</v>
      </c>
      <c r="H448" s="73">
        <f t="shared" ref="H448:I452" si="89">F448*(1-$H$10)</f>
        <v>1776.5000000000002</v>
      </c>
      <c r="I448" s="73">
        <f t="shared" si="89"/>
        <v>17765.000000000004</v>
      </c>
      <c r="J448" s="29"/>
      <c r="K448" s="29"/>
      <c r="L448" s="30">
        <f>(J448*H448*E448)+(K448*I448)</f>
        <v>0</v>
      </c>
    </row>
    <row r="449" spans="1:12" ht="27">
      <c r="A449" s="106">
        <v>18022</v>
      </c>
      <c r="B449" s="112" t="s">
        <v>73</v>
      </c>
      <c r="C449" s="102"/>
      <c r="D449" s="111" t="s">
        <v>72</v>
      </c>
      <c r="E449" s="23">
        <v>1</v>
      </c>
      <c r="F449" s="161">
        <v>2183.7610666666669</v>
      </c>
      <c r="G449" s="109">
        <f>F449*10</f>
        <v>21837.610666666667</v>
      </c>
      <c r="H449" s="73">
        <f t="shared" si="89"/>
        <v>2183.7610666666669</v>
      </c>
      <c r="I449" s="73">
        <f t="shared" si="89"/>
        <v>21837.610666666667</v>
      </c>
      <c r="J449" s="29"/>
      <c r="K449" s="29"/>
      <c r="L449" s="30">
        <f>(J449*H449*E449)+(K449*I449)</f>
        <v>0</v>
      </c>
    </row>
    <row r="450" spans="1:12" ht="27">
      <c r="A450" s="106">
        <v>18022</v>
      </c>
      <c r="B450" s="103" t="s">
        <v>74</v>
      </c>
      <c r="C450" s="102"/>
      <c r="D450" s="111" t="s">
        <v>72</v>
      </c>
      <c r="E450" s="23">
        <v>1</v>
      </c>
      <c r="F450" s="161">
        <v>2238.3550933333336</v>
      </c>
      <c r="G450" s="109">
        <f>F450*10</f>
        <v>22383.550933333336</v>
      </c>
      <c r="H450" s="73">
        <f t="shared" si="89"/>
        <v>2238.3550933333336</v>
      </c>
      <c r="I450" s="73">
        <f t="shared" si="89"/>
        <v>22383.550933333336</v>
      </c>
      <c r="J450" s="29"/>
      <c r="K450" s="29"/>
      <c r="L450" s="30">
        <f>(J450*H450*E450)+(K450*I450)</f>
        <v>0</v>
      </c>
    </row>
    <row r="451" spans="1:12" ht="27">
      <c r="A451" s="106">
        <v>18022</v>
      </c>
      <c r="B451" s="117" t="s">
        <v>75</v>
      </c>
      <c r="C451" s="102"/>
      <c r="D451" s="111" t="s">
        <v>72</v>
      </c>
      <c r="E451" s="23">
        <v>1</v>
      </c>
      <c r="F451" s="161">
        <v>2347.1417200000005</v>
      </c>
      <c r="G451" s="109">
        <f>F451*10</f>
        <v>23471.417200000004</v>
      </c>
      <c r="H451" s="73">
        <f t="shared" si="89"/>
        <v>2347.1417200000005</v>
      </c>
      <c r="I451" s="73">
        <f t="shared" si="89"/>
        <v>23471.417200000004</v>
      </c>
      <c r="J451" s="29"/>
      <c r="K451" s="29"/>
      <c r="L451" s="30">
        <f>(J451*H451*E451)+(K451*I451)</f>
        <v>0</v>
      </c>
    </row>
    <row r="452" spans="1:12" ht="27">
      <c r="A452" s="106">
        <v>18022</v>
      </c>
      <c r="B452" s="112" t="s">
        <v>76</v>
      </c>
      <c r="C452" s="102"/>
      <c r="D452" s="111" t="s">
        <v>72</v>
      </c>
      <c r="E452" s="23">
        <v>1</v>
      </c>
      <c r="F452" s="161">
        <v>2183.7610666666669</v>
      </c>
      <c r="G452" s="109">
        <f>F452*10</f>
        <v>21837.610666666667</v>
      </c>
      <c r="H452" s="73">
        <f t="shared" si="89"/>
        <v>2183.7610666666669</v>
      </c>
      <c r="I452" s="73">
        <f t="shared" si="89"/>
        <v>21837.610666666667</v>
      </c>
      <c r="J452" s="29"/>
      <c r="K452" s="29"/>
      <c r="L452" s="30">
        <f>(J452*H452*E452)+(K452*I452)</f>
        <v>0</v>
      </c>
    </row>
    <row r="453" spans="1:12" ht="27">
      <c r="B453" s="140" t="s">
        <v>77</v>
      </c>
      <c r="C453" s="140"/>
      <c r="D453" s="140"/>
      <c r="E453" s="140"/>
      <c r="F453" s="140"/>
      <c r="G453" s="170"/>
      <c r="H453" s="140"/>
      <c r="I453" s="140"/>
      <c r="J453" s="140"/>
      <c r="K453" s="140"/>
      <c r="L453" s="140"/>
    </row>
    <row r="454" spans="1:12" ht="15" customHeight="1">
      <c r="A454" s="118">
        <v>14006</v>
      </c>
      <c r="B454" s="132" t="s">
        <v>116</v>
      </c>
      <c r="C454" s="118"/>
      <c r="D454" s="119" t="s">
        <v>78</v>
      </c>
      <c r="E454" s="118">
        <v>50</v>
      </c>
      <c r="F454" s="161">
        <v>25.3</v>
      </c>
      <c r="G454" s="109">
        <f>F454*1000</f>
        <v>25300</v>
      </c>
      <c r="H454" s="73">
        <f>F454*(1-$H$10)</f>
        <v>25.3</v>
      </c>
      <c r="I454" s="73">
        <f>G454*(1-$H$10)</f>
        <v>25300</v>
      </c>
      <c r="J454" s="29"/>
      <c r="K454" s="29"/>
      <c r="L454" s="30">
        <f>(J454*H454*E454)+(K454*I454)</f>
        <v>0</v>
      </c>
    </row>
    <row r="455" spans="1:12">
      <c r="A455" s="120">
        <v>14008</v>
      </c>
      <c r="B455" s="132" t="s">
        <v>129</v>
      </c>
      <c r="C455" s="118"/>
      <c r="D455" s="121" t="s">
        <v>78</v>
      </c>
      <c r="E455" s="118">
        <v>50</v>
      </c>
      <c r="F455" s="161">
        <v>25.3</v>
      </c>
      <c r="G455" s="109">
        <f>F455*1000</f>
        <v>25300</v>
      </c>
      <c r="H455" s="73">
        <f>F455*(1-$H$10)</f>
        <v>25.3</v>
      </c>
      <c r="I455" s="73">
        <f>G455*(1-$H$10)</f>
        <v>25300</v>
      </c>
      <c r="J455" s="29"/>
      <c r="K455" s="29"/>
      <c r="L455" s="30">
        <f>(J455*H455*E455)+(K455*I455)</f>
        <v>0</v>
      </c>
    </row>
    <row r="456" spans="1:12" ht="27">
      <c r="B456" s="140" t="s">
        <v>79</v>
      </c>
      <c r="C456" s="140"/>
      <c r="D456" s="140"/>
      <c r="E456" s="140"/>
      <c r="F456" s="140"/>
      <c r="G456" s="170"/>
      <c r="H456" s="140"/>
      <c r="I456" s="140"/>
      <c r="J456" s="140"/>
      <c r="K456" s="140"/>
      <c r="L456" s="140"/>
    </row>
    <row r="457" spans="1:12">
      <c r="A457" s="118">
        <v>16001</v>
      </c>
      <c r="B457" s="132" t="s">
        <v>131</v>
      </c>
      <c r="C457" s="102"/>
      <c r="D457" s="119" t="s">
        <v>80</v>
      </c>
      <c r="E457" s="122">
        <v>5</v>
      </c>
      <c r="F457" s="161">
        <v>236.50000000000003</v>
      </c>
      <c r="G457" s="109">
        <f>F457*100</f>
        <v>23650.000000000004</v>
      </c>
      <c r="H457" s="73">
        <f>F457*(1-$H$10)</f>
        <v>236.50000000000003</v>
      </c>
      <c r="I457" s="73">
        <f>G457*(1-$H$10)</f>
        <v>23650.000000000004</v>
      </c>
      <c r="J457" s="29"/>
      <c r="K457" s="29"/>
      <c r="L457" s="30">
        <f>(J457*H457*E457)+(K457*I457)</f>
        <v>0</v>
      </c>
    </row>
    <row r="458" spans="1:12">
      <c r="A458" s="120">
        <v>16002</v>
      </c>
      <c r="B458" s="132" t="s">
        <v>130</v>
      </c>
      <c r="C458" s="102"/>
      <c r="D458" s="121" t="s">
        <v>80</v>
      </c>
      <c r="E458" s="123">
        <v>5</v>
      </c>
      <c r="F458" s="161">
        <v>236.50000000000003</v>
      </c>
      <c r="G458" s="109">
        <f>F458*100</f>
        <v>23650.000000000004</v>
      </c>
      <c r="H458" s="73">
        <f>F458*(1-$H$10)</f>
        <v>236.50000000000003</v>
      </c>
      <c r="I458" s="73">
        <f>G458*(1-$H$10)</f>
        <v>23650.000000000004</v>
      </c>
      <c r="J458" s="29"/>
      <c r="K458" s="29"/>
      <c r="L458" s="30">
        <f>(J458*H458*E458)+(K458*I458)</f>
        <v>0</v>
      </c>
    </row>
    <row r="459" spans="1:12" ht="27">
      <c r="B459" s="140" t="s">
        <v>81</v>
      </c>
      <c r="C459" s="140"/>
      <c r="D459" s="140"/>
      <c r="E459" s="140"/>
      <c r="F459" s="140"/>
      <c r="G459" s="170"/>
      <c r="H459" s="140"/>
      <c r="I459" s="140"/>
      <c r="J459" s="140"/>
      <c r="K459" s="140"/>
      <c r="L459" s="140"/>
    </row>
    <row r="460" spans="1:12">
      <c r="A460" s="23"/>
      <c r="B460" s="124" t="s">
        <v>82</v>
      </c>
      <c r="C460" s="102"/>
      <c r="D460" s="111" t="s">
        <v>83</v>
      </c>
      <c r="E460" s="43">
        <v>1</v>
      </c>
      <c r="F460" s="161">
        <v>9515</v>
      </c>
      <c r="G460" s="109">
        <f>F460*1</f>
        <v>9515</v>
      </c>
      <c r="H460" s="73">
        <f>F460*(1-$H$10)</f>
        <v>9515</v>
      </c>
      <c r="I460" s="73">
        <f>G460*(1-$H$10)</f>
        <v>9515</v>
      </c>
      <c r="J460" s="29"/>
      <c r="K460" s="29"/>
      <c r="L460" s="30">
        <f>(J460*H460*E460)+(K460*I460)</f>
        <v>0</v>
      </c>
    </row>
    <row r="461" spans="1:12" ht="27">
      <c r="B461" s="140" t="s">
        <v>84</v>
      </c>
      <c r="C461" s="140"/>
      <c r="D461" s="140"/>
      <c r="E461" s="140"/>
      <c r="F461" s="140"/>
      <c r="G461" s="170"/>
      <c r="H461" s="140"/>
      <c r="I461" s="140"/>
      <c r="J461" s="140"/>
      <c r="K461" s="140"/>
      <c r="L461" s="140"/>
    </row>
    <row r="462" spans="1:12" ht="25.5">
      <c r="A462" s="90" t="s">
        <v>85</v>
      </c>
      <c r="B462" s="125" t="s">
        <v>95</v>
      </c>
      <c r="C462" s="126" t="s">
        <v>86</v>
      </c>
      <c r="D462" s="126" t="s">
        <v>87</v>
      </c>
      <c r="E462" s="160">
        <v>1</v>
      </c>
      <c r="F462" s="161">
        <v>456.50000000000006</v>
      </c>
      <c r="G462" s="109">
        <f>F462*40</f>
        <v>18260.000000000004</v>
      </c>
      <c r="H462" s="73">
        <f t="shared" ref="H462:I465" si="90">F462*(1-$H$10)</f>
        <v>456.50000000000006</v>
      </c>
      <c r="I462" s="73">
        <f t="shared" si="90"/>
        <v>18260.000000000004</v>
      </c>
      <c r="J462" s="29"/>
      <c r="K462" s="29"/>
      <c r="L462" s="30">
        <f>(J462*H462*E462)+(K462*I462)</f>
        <v>0</v>
      </c>
    </row>
    <row r="463" spans="1:12" ht="25.5">
      <c r="A463" s="90" t="s">
        <v>90</v>
      </c>
      <c r="B463" s="125" t="s">
        <v>95</v>
      </c>
      <c r="C463" s="126" t="s">
        <v>86</v>
      </c>
      <c r="D463" s="126" t="s">
        <v>87</v>
      </c>
      <c r="E463" s="160">
        <v>1</v>
      </c>
      <c r="F463" s="161">
        <v>253.00000000000003</v>
      </c>
      <c r="G463" s="109">
        <f>F463*40</f>
        <v>10120.000000000002</v>
      </c>
      <c r="H463" s="73">
        <f t="shared" si="90"/>
        <v>253.00000000000003</v>
      </c>
      <c r="I463" s="73">
        <f t="shared" si="90"/>
        <v>10120.000000000002</v>
      </c>
      <c r="J463" s="29"/>
      <c r="K463" s="29"/>
      <c r="L463" s="30">
        <f>(J463*H463*E463)+(K463*I463)</f>
        <v>0</v>
      </c>
    </row>
    <row r="464" spans="1:12" ht="25.5">
      <c r="A464" s="90" t="s">
        <v>91</v>
      </c>
      <c r="B464" s="125" t="s">
        <v>96</v>
      </c>
      <c r="C464" s="126" t="s">
        <v>92</v>
      </c>
      <c r="D464" s="126" t="s">
        <v>93</v>
      </c>
      <c r="E464" s="160">
        <v>1</v>
      </c>
      <c r="F464" s="161">
        <v>330</v>
      </c>
      <c r="G464" s="109">
        <f>F464*25</f>
        <v>8250</v>
      </c>
      <c r="H464" s="73">
        <f t="shared" si="90"/>
        <v>330</v>
      </c>
      <c r="I464" s="73">
        <f t="shared" si="90"/>
        <v>8250</v>
      </c>
      <c r="J464" s="29"/>
      <c r="K464" s="29"/>
      <c r="L464" s="30">
        <f>(J464*H464*E464)+(K464*I464)</f>
        <v>0</v>
      </c>
    </row>
    <row r="465" spans="1:12" ht="25.5">
      <c r="A465" s="90" t="s">
        <v>94</v>
      </c>
      <c r="B465" s="125" t="s">
        <v>97</v>
      </c>
      <c r="C465" s="126" t="s">
        <v>88</v>
      </c>
      <c r="D465" s="126" t="s">
        <v>89</v>
      </c>
      <c r="E465" s="160">
        <v>1</v>
      </c>
      <c r="F465" s="161">
        <v>407.00000000000006</v>
      </c>
      <c r="G465" s="109">
        <f>F465*20</f>
        <v>8140.0000000000009</v>
      </c>
      <c r="H465" s="73">
        <f t="shared" si="90"/>
        <v>407.00000000000006</v>
      </c>
      <c r="I465" s="73">
        <f t="shared" si="90"/>
        <v>8140.0000000000009</v>
      </c>
      <c r="J465" s="29"/>
      <c r="K465" s="29"/>
      <c r="L465" s="30">
        <f>(J465*H465*E465)+(K465*I465)</f>
        <v>0</v>
      </c>
    </row>
    <row r="466" spans="1:12">
      <c r="J466" s="12"/>
      <c r="K466" s="12"/>
      <c r="L466" s="12"/>
    </row>
    <row r="467" spans="1:12" ht="15.75">
      <c r="J467" s="80"/>
      <c r="K467" s="81" t="s">
        <v>43</v>
      </c>
      <c r="L467" s="83">
        <f>SUM(L13:L395,L399:L428,L431:L452,L454:L455,L457:L458,L460,L462:L465)</f>
        <v>0</v>
      </c>
    </row>
  </sheetData>
  <mergeCells count="12">
    <mergeCell ref="J9:K9"/>
    <mergeCell ref="H10:I10"/>
    <mergeCell ref="J10:K10"/>
    <mergeCell ref="L10:L11"/>
    <mergeCell ref="A10:G10"/>
    <mergeCell ref="C9:F9"/>
    <mergeCell ref="A2:C2"/>
    <mergeCell ref="A1:B1"/>
    <mergeCell ref="A4:C4"/>
    <mergeCell ref="A3:C3"/>
    <mergeCell ref="H9:I9"/>
    <mergeCell ref="A5:C5"/>
  </mergeCells>
  <hyperlinks>
    <hyperlink ref="A4" r:id="rId1" display="http://www.premier-salut.ru/"/>
    <hyperlink ref="C40" r:id="rId2"/>
    <hyperlink ref="C13" r:id="rId3"/>
    <hyperlink ref="C39" r:id="rId4"/>
    <hyperlink ref="C14" r:id="rId5"/>
    <hyperlink ref="C15" r:id="rId6"/>
    <hyperlink ref="C17" r:id="rId7"/>
    <hyperlink ref="C29" r:id="rId8"/>
    <hyperlink ref="C30" r:id="rId9"/>
    <hyperlink ref="C31" r:id="rId10"/>
    <hyperlink ref="C41" r:id="rId11"/>
    <hyperlink ref="C42" r:id="rId12"/>
    <hyperlink ref="C25" r:id="rId13"/>
    <hyperlink ref="C44" r:id="rId14"/>
    <hyperlink ref="C45" r:id="rId15"/>
    <hyperlink ref="C46" r:id="rId16"/>
    <hyperlink ref="C48" r:id="rId17"/>
    <hyperlink ref="C49" r:id="rId18"/>
    <hyperlink ref="C51" r:id="rId19"/>
    <hyperlink ref="C53" r:id="rId20"/>
    <hyperlink ref="C55" r:id="rId21"/>
    <hyperlink ref="C56" r:id="rId22"/>
    <hyperlink ref="C62" r:id="rId23"/>
    <hyperlink ref="C63" r:id="rId24"/>
    <hyperlink ref="C69" r:id="rId25"/>
    <hyperlink ref="C71" r:id="rId26"/>
    <hyperlink ref="C81" r:id="rId27"/>
    <hyperlink ref="C84" r:id="rId28"/>
    <hyperlink ref="C90" r:id="rId29"/>
    <hyperlink ref="C91" r:id="rId30"/>
    <hyperlink ref="C95" r:id="rId31"/>
    <hyperlink ref="C98" r:id="rId32"/>
    <hyperlink ref="C99" r:id="rId33"/>
    <hyperlink ref="C100" r:id="rId34"/>
    <hyperlink ref="C104" r:id="rId35"/>
    <hyperlink ref="C105" r:id="rId36"/>
    <hyperlink ref="C106" r:id="rId37"/>
    <hyperlink ref="C110" r:id="rId38"/>
    <hyperlink ref="C111" r:id="rId39"/>
    <hyperlink ref="C122" r:id="rId40"/>
    <hyperlink ref="C126" r:id="rId41"/>
    <hyperlink ref="C129" r:id="rId42"/>
    <hyperlink ref="C130" r:id="rId43"/>
    <hyperlink ref="C131" r:id="rId44"/>
    <hyperlink ref="C132" r:id="rId45"/>
    <hyperlink ref="C133" r:id="rId46"/>
    <hyperlink ref="C134" r:id="rId47"/>
    <hyperlink ref="C135" r:id="rId48"/>
    <hyperlink ref="C136" r:id="rId49"/>
    <hyperlink ref="C57" r:id="rId50"/>
    <hyperlink ref="C138:C140" r:id="rId51" display="ВИДЕО"/>
    <hyperlink ref="C156:C157" r:id="rId52" display="ВИДЕО"/>
    <hyperlink ref="C175" r:id="rId53"/>
    <hyperlink ref="C182" r:id="rId54"/>
    <hyperlink ref="C187" r:id="rId55"/>
    <hyperlink ref="C192" r:id="rId56"/>
    <hyperlink ref="C194" r:id="rId57"/>
    <hyperlink ref="C195" r:id="rId58"/>
    <hyperlink ref="C196" r:id="rId59"/>
    <hyperlink ref="C197" r:id="rId60"/>
    <hyperlink ref="C199" r:id="rId61"/>
    <hyperlink ref="C207" r:id="rId62"/>
    <hyperlink ref="C215" r:id="rId63"/>
    <hyperlink ref="C221" r:id="rId64"/>
    <hyperlink ref="C223" r:id="rId65"/>
    <hyperlink ref="C224" r:id="rId66"/>
    <hyperlink ref="C225" r:id="rId67"/>
    <hyperlink ref="C226" r:id="rId68"/>
    <hyperlink ref="C228" r:id="rId69"/>
    <hyperlink ref="C236" r:id="rId70"/>
    <hyperlink ref="C237" r:id="rId71"/>
    <hyperlink ref="C238" r:id="rId72"/>
    <hyperlink ref="C239" r:id="rId73"/>
    <hyperlink ref="C240" r:id="rId74"/>
    <hyperlink ref="C241" r:id="rId75"/>
    <hyperlink ref="C242" r:id="rId76"/>
    <hyperlink ref="C243" r:id="rId77"/>
    <hyperlink ref="C156" r:id="rId78"/>
    <hyperlink ref="C138" r:id="rId79"/>
    <hyperlink ref="C140" r:id="rId80"/>
    <hyperlink ref="C157" r:id="rId81"/>
    <hyperlink ref="C139" r:id="rId82"/>
    <hyperlink ref="C235" r:id="rId83"/>
    <hyperlink ref="C246" r:id="rId84"/>
    <hyperlink ref="C247" r:id="rId85"/>
    <hyperlink ref="C271" r:id="rId86"/>
    <hyperlink ref="C274" r:id="rId87"/>
    <hyperlink ref="C276" r:id="rId88"/>
    <hyperlink ref="C278" r:id="rId89"/>
    <hyperlink ref="C280" r:id="rId90"/>
    <hyperlink ref="C282" r:id="rId91"/>
    <hyperlink ref="C288" r:id="rId92"/>
    <hyperlink ref="C289" r:id="rId93"/>
    <hyperlink ref="C290" r:id="rId94"/>
    <hyperlink ref="C291" r:id="rId95"/>
    <hyperlink ref="C292" r:id="rId96"/>
    <hyperlink ref="C298" r:id="rId97"/>
    <hyperlink ref="C299" r:id="rId98"/>
    <hyperlink ref="C300" r:id="rId99"/>
    <hyperlink ref="C302" r:id="rId100"/>
    <hyperlink ref="C304" r:id="rId101"/>
    <hyperlink ref="C305" r:id="rId102"/>
    <hyperlink ref="C307" r:id="rId103"/>
    <hyperlink ref="C308" r:id="rId104"/>
    <hyperlink ref="C309" r:id="rId105"/>
    <hyperlink ref="C310" r:id="rId106"/>
    <hyperlink ref="C314" r:id="rId107"/>
    <hyperlink ref="C317" r:id="rId108"/>
    <hyperlink ref="C325" r:id="rId109"/>
    <hyperlink ref="C330" r:id="rId110"/>
    <hyperlink ref="C332" r:id="rId111"/>
    <hyperlink ref="C333" r:id="rId112"/>
    <hyperlink ref="C281" r:id="rId113"/>
    <hyperlink ref="C334" r:id="rId114"/>
    <hyperlink ref="C335" r:id="rId115"/>
    <hyperlink ref="C340" r:id="rId116"/>
    <hyperlink ref="C341" r:id="rId117"/>
    <hyperlink ref="C342" r:id="rId118"/>
    <hyperlink ref="C344" r:id="rId119"/>
    <hyperlink ref="C346" r:id="rId120"/>
    <hyperlink ref="C347" r:id="rId121"/>
    <hyperlink ref="C348" r:id="rId122"/>
    <hyperlink ref="C350" r:id="rId123"/>
    <hyperlink ref="C354" r:id="rId124"/>
    <hyperlink ref="C355" r:id="rId125"/>
    <hyperlink ref="C356" r:id="rId126"/>
    <hyperlink ref="C365" r:id="rId127"/>
    <hyperlink ref="C366" r:id="rId128"/>
    <hyperlink ref="C371" r:id="rId129"/>
    <hyperlink ref="C379" r:id="rId130"/>
    <hyperlink ref="C381" r:id="rId131"/>
    <hyperlink ref="C386" r:id="rId132"/>
    <hyperlink ref="C387" r:id="rId133"/>
    <hyperlink ref="C389" r:id="rId134"/>
    <hyperlink ref="C392" r:id="rId135"/>
    <hyperlink ref="C394" r:id="rId136"/>
    <hyperlink ref="C284" r:id="rId137"/>
    <hyperlink ref="C306" r:id="rId138"/>
    <hyperlink ref="C47" r:id="rId139"/>
    <hyperlink ref="C64:C65" r:id="rId140" display="ВИДЕО"/>
    <hyperlink ref="C97" r:id="rId141"/>
    <hyperlink ref="C96" r:id="rId142"/>
    <hyperlink ref="C113" r:id="rId143"/>
    <hyperlink ref="C92" r:id="rId144"/>
    <hyperlink ref="C117" r:id="rId145"/>
    <hyperlink ref="C118" r:id="rId146"/>
    <hyperlink ref="C120" r:id="rId147"/>
    <hyperlink ref="C123" r:id="rId148"/>
    <hyperlink ref="C124" r:id="rId149"/>
    <hyperlink ref="C125" r:id="rId150"/>
    <hyperlink ref="C128" r:id="rId151"/>
    <hyperlink ref="C159" r:id="rId152"/>
    <hyperlink ref="C160" r:id="rId153"/>
    <hyperlink ref="C171" r:id="rId154"/>
    <hyperlink ref="C164" r:id="rId155"/>
    <hyperlink ref="C201" r:id="rId156"/>
    <hyperlink ref="C211" r:id="rId157"/>
    <hyperlink ref="C213" r:id="rId158"/>
    <hyperlink ref="C208" r:id="rId159"/>
    <hyperlink ref="C209" r:id="rId160"/>
    <hyperlink ref="C217" r:id="rId161"/>
    <hyperlink ref="C218" r:id="rId162"/>
    <hyperlink ref="C229" r:id="rId163"/>
    <hyperlink ref="C230" r:id="rId164"/>
    <hyperlink ref="C231" r:id="rId165"/>
    <hyperlink ref="C233" r:id="rId166"/>
    <hyperlink ref="C216" r:id="rId167"/>
    <hyperlink ref="C285" r:id="rId168"/>
    <hyperlink ref="C283" r:id="rId169"/>
    <hyperlink ref="C294" r:id="rId170"/>
    <hyperlink ref="C296" r:id="rId171"/>
    <hyperlink ref="C303" r:id="rId172"/>
    <hyperlink ref="C301" r:id="rId173"/>
    <hyperlink ref="C297" r:id="rId174"/>
    <hyperlink ref="C64" r:id="rId175"/>
    <hyperlink ref="C65" r:id="rId176"/>
  </hyperlinks>
  <pageMargins left="0.39370078740157483" right="0.39370078740157483" top="0.39370078740157483" bottom="0.39370078740157483" header="0.31496062992125984" footer="0.31496062992125984"/>
  <pageSetup paperSize="9" scale="74" fitToHeight="10" orientation="landscape" r:id="rId177"/>
  <drawing r:id="rId1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vkirsanov</dc:creator>
  <cp:lastModifiedBy>Vadim</cp:lastModifiedBy>
  <cp:lastPrinted>2020-04-03T12:58:20Z</cp:lastPrinted>
  <dcterms:created xsi:type="dcterms:W3CDTF">2015-10-14T17:20:11Z</dcterms:created>
  <dcterms:modified xsi:type="dcterms:W3CDTF">2020-12-07T14:28:52Z</dcterms:modified>
</cp:coreProperties>
</file>